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8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C:\Users\adiaz\Desktop\Files\"/>
    </mc:Choice>
  </mc:AlternateContent>
  <xr:revisionPtr revIDLastSave="0" documentId="13_ncr:11_{EC80ED7C-DFE7-48FD-9E83-0D9E7F786369}" xr6:coauthVersionLast="36" xr6:coauthVersionMax="36" xr10:uidLastSave="{00000000-0000-0000-0000-000000000000}"/>
  <bookViews>
    <workbookView xWindow="0" yWindow="0" windowWidth="20160" windowHeight="8316" firstSheet="2" activeTab="6" xr2:uid="{00000000-000D-0000-FFFF-FFFF00000000}"/>
  </bookViews>
  <sheets>
    <sheet name="1 Year Worksheet" sheetId="15" r:id="rId1"/>
    <sheet name="1 Year with Subcontract" sheetId="20" r:id="rId2"/>
    <sheet name="2 Year Worksheet" sheetId="19" r:id="rId3"/>
    <sheet name="3 Year Worksheet" sheetId="17" r:id="rId4"/>
    <sheet name="4 Year Worksheet" sheetId="18" r:id="rId5"/>
    <sheet name="5 Year Worksheet" sheetId="13" r:id="rId6"/>
    <sheet name="Sample" sheetId="16" r:id="rId7"/>
  </sheets>
  <definedNames>
    <definedName name="_xlnm.Print_Area" localSheetId="1">'1 Year with Subcontract'!$A$1:$H$57</definedName>
    <definedName name="_xlnm.Print_Area" localSheetId="0">'1 Year Worksheet'!$A$1:$H$43</definedName>
    <definedName name="_xlnm.Print_Area" localSheetId="2">'2 Year Worksheet'!$A$1:$J$61</definedName>
    <definedName name="_xlnm.Print_Area" localSheetId="3">'3 Year Worksheet'!$A$1:$L$61</definedName>
    <definedName name="_xlnm.Print_Area" localSheetId="4">'4 Year Worksheet'!$A$1:$N$61</definedName>
    <definedName name="_xlnm.Print_Area" localSheetId="5">'5 Year Worksheet'!$A$1:$P$61</definedName>
    <definedName name="_xlnm.Print_Area" localSheetId="6">Sample!$A$1:$P$63</definedName>
  </definedNames>
  <calcPr calcId="191029" concurrentCalc="0"/>
</workbook>
</file>

<file path=xl/calcChain.xml><?xml version="1.0" encoding="utf-8"?>
<calcChain xmlns="http://schemas.openxmlformats.org/spreadsheetml/2006/main">
  <c r="N11" i="16" l="1"/>
  <c r="O11" i="16"/>
  <c r="F12" i="16"/>
  <c r="H12" i="16"/>
  <c r="J12" i="16"/>
  <c r="L12" i="16"/>
  <c r="N12" i="16"/>
  <c r="O12" i="16"/>
  <c r="F13" i="16"/>
  <c r="H13" i="16"/>
  <c r="J13" i="16"/>
  <c r="L13" i="16"/>
  <c r="N13" i="16"/>
  <c r="O13" i="16"/>
  <c r="F14" i="16"/>
  <c r="H14" i="16"/>
  <c r="J14" i="16"/>
  <c r="L14" i="16"/>
  <c r="N14" i="16"/>
  <c r="O14" i="16"/>
  <c r="F10" i="16"/>
  <c r="N10" i="16"/>
  <c r="O10" i="16"/>
  <c r="F11" i="16"/>
  <c r="H11" i="16"/>
  <c r="J11" i="16"/>
  <c r="L11" i="16"/>
  <c r="M11" i="16"/>
  <c r="M12" i="16"/>
  <c r="M13" i="16"/>
  <c r="M14" i="16"/>
  <c r="L10" i="16"/>
  <c r="M10" i="16"/>
  <c r="K11" i="16"/>
  <c r="K12" i="16"/>
  <c r="K13" i="16"/>
  <c r="K14" i="16"/>
  <c r="J10" i="16"/>
  <c r="K10" i="16"/>
  <c r="I11" i="16"/>
  <c r="I12" i="16"/>
  <c r="I13" i="16"/>
  <c r="I14" i="16"/>
  <c r="H10" i="16"/>
  <c r="I10" i="16"/>
  <c r="G11" i="16"/>
  <c r="G12" i="16"/>
  <c r="G13" i="16"/>
  <c r="G14" i="16"/>
  <c r="G10" i="16"/>
  <c r="F11" i="13"/>
  <c r="H11" i="13"/>
  <c r="J11" i="13"/>
  <c r="L11" i="13"/>
  <c r="N11" i="13"/>
  <c r="O11" i="13"/>
  <c r="F12" i="13"/>
  <c r="H12" i="13"/>
  <c r="J12" i="13"/>
  <c r="L12" i="13"/>
  <c r="N12" i="13"/>
  <c r="O12" i="13"/>
  <c r="F13" i="13"/>
  <c r="H13" i="13"/>
  <c r="J13" i="13"/>
  <c r="L13" i="13"/>
  <c r="N13" i="13"/>
  <c r="O13" i="13"/>
  <c r="F10" i="13"/>
  <c r="H10" i="13"/>
  <c r="J10" i="13"/>
  <c r="L10" i="13"/>
  <c r="N10" i="13"/>
  <c r="O10" i="13"/>
  <c r="M11" i="13"/>
  <c r="M12" i="13"/>
  <c r="M13" i="13"/>
  <c r="M10" i="13"/>
  <c r="K11" i="13"/>
  <c r="K12" i="13"/>
  <c r="K13" i="13"/>
  <c r="K10" i="13"/>
  <c r="I11" i="13"/>
  <c r="I12" i="13"/>
  <c r="I13" i="13"/>
  <c r="I10" i="13"/>
  <c r="G11" i="13"/>
  <c r="G12" i="13"/>
  <c r="G13" i="13"/>
  <c r="G10" i="13"/>
  <c r="K11" i="17"/>
  <c r="K12" i="17"/>
  <c r="K13" i="17"/>
  <c r="K10" i="17"/>
  <c r="I11" i="17"/>
  <c r="I12" i="17"/>
  <c r="I13" i="17"/>
  <c r="I10" i="17"/>
  <c r="G11" i="17"/>
  <c r="G12" i="17"/>
  <c r="G13" i="17"/>
  <c r="G10" i="17"/>
  <c r="M11" i="18"/>
  <c r="M12" i="18"/>
  <c r="M13" i="18"/>
  <c r="M10" i="18"/>
  <c r="K11" i="18"/>
  <c r="K12" i="18"/>
  <c r="K13" i="18"/>
  <c r="K14" i="18"/>
  <c r="K10" i="18"/>
  <c r="I11" i="18"/>
  <c r="I12" i="18"/>
  <c r="I13" i="18"/>
  <c r="I10" i="18"/>
  <c r="G11" i="18"/>
  <c r="G12" i="18"/>
  <c r="G13" i="18"/>
  <c r="G10" i="18"/>
  <c r="F11" i="19"/>
  <c r="G11" i="19"/>
  <c r="F12" i="19"/>
  <c r="G12" i="19"/>
  <c r="F13" i="19"/>
  <c r="G13" i="19"/>
  <c r="H11" i="19"/>
  <c r="I11" i="19"/>
  <c r="H12" i="19"/>
  <c r="I12" i="19"/>
  <c r="H13" i="19"/>
  <c r="I13" i="19"/>
  <c r="F10" i="19"/>
  <c r="H10" i="19"/>
  <c r="I10" i="19"/>
  <c r="G10" i="19"/>
  <c r="G11" i="20"/>
  <c r="G12" i="20"/>
  <c r="G13" i="20"/>
  <c r="G11" i="15"/>
  <c r="G12" i="15"/>
  <c r="G13" i="15"/>
  <c r="F10" i="15"/>
  <c r="G10" i="15"/>
  <c r="F10" i="20"/>
  <c r="G10" i="20"/>
  <c r="F13" i="18"/>
  <c r="H13" i="18"/>
  <c r="J13" i="18"/>
  <c r="L13" i="18"/>
  <c r="F12" i="18"/>
  <c r="H12" i="18"/>
  <c r="J12" i="18"/>
  <c r="L12" i="18"/>
  <c r="F11" i="18"/>
  <c r="H11" i="18"/>
  <c r="J11" i="18"/>
  <c r="L11" i="18"/>
  <c r="F10" i="18"/>
  <c r="H10" i="18"/>
  <c r="J10" i="18"/>
  <c r="L10" i="18"/>
  <c r="F13" i="17"/>
  <c r="H13" i="17"/>
  <c r="J13" i="17"/>
  <c r="F12" i="17"/>
  <c r="H12" i="17"/>
  <c r="J12" i="17"/>
  <c r="F11" i="17"/>
  <c r="H11" i="17"/>
  <c r="J11" i="17"/>
  <c r="F10" i="17"/>
  <c r="H10" i="17"/>
  <c r="J10" i="17"/>
  <c r="F13" i="20"/>
  <c r="F12" i="20"/>
  <c r="F11" i="20"/>
  <c r="F13" i="15"/>
  <c r="F12" i="15"/>
  <c r="F11" i="15"/>
  <c r="N36" i="16"/>
  <c r="L36" i="16"/>
  <c r="J36" i="16"/>
  <c r="H36" i="16"/>
  <c r="H13" i="20"/>
  <c r="H51" i="20"/>
  <c r="H50" i="20"/>
  <c r="H52" i="20"/>
  <c r="F45" i="20"/>
  <c r="F46" i="20"/>
  <c r="H44" i="20"/>
  <c r="H43" i="20"/>
  <c r="F41" i="20"/>
  <c r="F42" i="20"/>
  <c r="H42" i="20"/>
  <c r="H40" i="20"/>
  <c r="H39" i="20"/>
  <c r="H41" i="20"/>
  <c r="H36" i="20"/>
  <c r="H35" i="20"/>
  <c r="H34" i="20"/>
  <c r="H33" i="20"/>
  <c r="H30" i="20"/>
  <c r="H29" i="20"/>
  <c r="H28" i="20"/>
  <c r="H31" i="20"/>
  <c r="H25" i="20"/>
  <c r="H24" i="20"/>
  <c r="H21" i="20"/>
  <c r="H20" i="20"/>
  <c r="H19" i="20"/>
  <c r="H18" i="20"/>
  <c r="H17" i="20"/>
  <c r="H12" i="20"/>
  <c r="H22" i="20"/>
  <c r="H46" i="20"/>
  <c r="H48" i="20"/>
  <c r="F14" i="20"/>
  <c r="H26" i="20"/>
  <c r="H45" i="20"/>
  <c r="H47" i="20"/>
  <c r="H37" i="20"/>
  <c r="F47" i="20"/>
  <c r="H11" i="20"/>
  <c r="F48" i="20"/>
  <c r="H10" i="20"/>
  <c r="H15" i="20"/>
  <c r="G14" i="20"/>
  <c r="F15" i="20"/>
  <c r="H53" i="20"/>
  <c r="H54" i="20"/>
  <c r="H55" i="20"/>
  <c r="H56" i="20"/>
  <c r="H57" i="20"/>
  <c r="N56" i="13"/>
  <c r="L56" i="13"/>
  <c r="J56" i="13"/>
  <c r="H56" i="13"/>
  <c r="F56" i="13"/>
  <c r="Q56" i="13"/>
  <c r="N37" i="13"/>
  <c r="L37" i="13"/>
  <c r="J37" i="13"/>
  <c r="H37" i="13"/>
  <c r="F37" i="13"/>
  <c r="Q37" i="13"/>
  <c r="N32" i="13"/>
  <c r="L32" i="13"/>
  <c r="J32" i="13"/>
  <c r="F32" i="13"/>
  <c r="H32" i="13"/>
  <c r="Q32" i="13"/>
  <c r="N27" i="13"/>
  <c r="L27" i="13"/>
  <c r="N23" i="13"/>
  <c r="L23" i="13"/>
  <c r="J23" i="13"/>
  <c r="H23" i="13"/>
  <c r="F23" i="13"/>
  <c r="Q23" i="13"/>
  <c r="L56" i="18"/>
  <c r="J56" i="18"/>
  <c r="H56" i="18"/>
  <c r="F56" i="18"/>
  <c r="O56" i="18"/>
  <c r="L49" i="18"/>
  <c r="J49" i="18"/>
  <c r="H49" i="18"/>
  <c r="F49" i="18"/>
  <c r="H50" i="18"/>
  <c r="L45" i="18"/>
  <c r="J45" i="18"/>
  <c r="H45" i="18"/>
  <c r="F45" i="18"/>
  <c r="J46" i="18"/>
  <c r="N45" i="18"/>
  <c r="F41" i="18"/>
  <c r="F42" i="18"/>
  <c r="L41" i="18"/>
  <c r="L51" i="18"/>
  <c r="J41" i="18"/>
  <c r="J51" i="18"/>
  <c r="H41" i="18"/>
  <c r="H42" i="18"/>
  <c r="H46" i="18"/>
  <c r="H52" i="18"/>
  <c r="L37" i="18"/>
  <c r="J37" i="18"/>
  <c r="H37" i="18"/>
  <c r="F37" i="18"/>
  <c r="O37" i="18"/>
  <c r="L32" i="18"/>
  <c r="J32" i="18"/>
  <c r="H32" i="18"/>
  <c r="F32" i="18"/>
  <c r="O32" i="18"/>
  <c r="L27" i="18"/>
  <c r="J27" i="18"/>
  <c r="H27" i="18"/>
  <c r="F27" i="18"/>
  <c r="O27" i="18"/>
  <c r="F23" i="18"/>
  <c r="J56" i="17"/>
  <c r="H56" i="17"/>
  <c r="F56" i="17"/>
  <c r="M56" i="17"/>
  <c r="J22" i="17"/>
  <c r="H22" i="17"/>
  <c r="F22" i="17"/>
  <c r="L22" i="17"/>
  <c r="J31" i="17"/>
  <c r="H31" i="17"/>
  <c r="F31" i="17"/>
  <c r="J37" i="17"/>
  <c r="H37" i="17"/>
  <c r="F37" i="17"/>
  <c r="M37" i="17"/>
  <c r="F14" i="17"/>
  <c r="H49" i="19"/>
  <c r="H45" i="19"/>
  <c r="H41" i="19"/>
  <c r="F46" i="18"/>
  <c r="H37" i="15"/>
  <c r="H38" i="15"/>
  <c r="H39" i="15"/>
  <c r="H32" i="15"/>
  <c r="H33" i="15"/>
  <c r="H34" i="15"/>
  <c r="H35" i="15"/>
  <c r="H27" i="15"/>
  <c r="H28" i="15"/>
  <c r="H29" i="15"/>
  <c r="H30" i="15"/>
  <c r="H23" i="15"/>
  <c r="H24" i="15"/>
  <c r="H25" i="15"/>
  <c r="H17" i="15"/>
  <c r="H18" i="15"/>
  <c r="H19" i="15"/>
  <c r="H20" i="15"/>
  <c r="H21" i="15"/>
  <c r="H51" i="18"/>
  <c r="N49" i="18"/>
  <c r="F50" i="18"/>
  <c r="F52" i="18"/>
  <c r="J50" i="18"/>
  <c r="J42" i="18"/>
  <c r="N41" i="18"/>
  <c r="N51" i="18"/>
  <c r="L50" i="18"/>
  <c r="F51" i="18"/>
  <c r="O51" i="18"/>
  <c r="M31" i="17"/>
  <c r="F45" i="19"/>
  <c r="H46" i="19"/>
  <c r="L39" i="17"/>
  <c r="L40" i="17"/>
  <c r="M41" i="17"/>
  <c r="J55" i="19"/>
  <c r="J54" i="19"/>
  <c r="J56" i="19"/>
  <c r="J48" i="19"/>
  <c r="J47" i="19"/>
  <c r="J44" i="19"/>
  <c r="J43" i="19"/>
  <c r="J40" i="19"/>
  <c r="J39" i="19"/>
  <c r="J36" i="19"/>
  <c r="J35" i="19"/>
  <c r="J34" i="19"/>
  <c r="J33" i="19"/>
  <c r="J30" i="19"/>
  <c r="J29" i="19"/>
  <c r="J28" i="19"/>
  <c r="J25" i="19"/>
  <c r="J24" i="19"/>
  <c r="J21" i="19"/>
  <c r="J20" i="19"/>
  <c r="J19" i="19"/>
  <c r="J18" i="19"/>
  <c r="J17" i="19"/>
  <c r="H56" i="19"/>
  <c r="F56" i="19"/>
  <c r="F49" i="19"/>
  <c r="F50" i="19"/>
  <c r="F41" i="19"/>
  <c r="H42" i="19"/>
  <c r="H37" i="19"/>
  <c r="F37" i="19"/>
  <c r="H31" i="19"/>
  <c r="F31" i="19"/>
  <c r="H26" i="19"/>
  <c r="F26" i="19"/>
  <c r="H22" i="19"/>
  <c r="F22" i="19"/>
  <c r="J22" i="19"/>
  <c r="N55" i="18"/>
  <c r="N54" i="18"/>
  <c r="N56" i="18"/>
  <c r="N48" i="18"/>
  <c r="N47" i="18"/>
  <c r="N44" i="18"/>
  <c r="N43" i="18"/>
  <c r="N40" i="18"/>
  <c r="N39" i="18"/>
  <c r="N36" i="18"/>
  <c r="N35" i="18"/>
  <c r="N34" i="18"/>
  <c r="N37" i="18"/>
  <c r="N31" i="18"/>
  <c r="N30" i="18"/>
  <c r="N29" i="18"/>
  <c r="N32" i="18"/>
  <c r="N26" i="18"/>
  <c r="N25" i="18"/>
  <c r="N22" i="18"/>
  <c r="N21" i="18"/>
  <c r="N20" i="18"/>
  <c r="N19" i="18"/>
  <c r="N18" i="18"/>
  <c r="N17" i="18"/>
  <c r="L23" i="18"/>
  <c r="J23" i="18"/>
  <c r="H23" i="18"/>
  <c r="L55" i="17"/>
  <c r="L54" i="17"/>
  <c r="J49" i="17"/>
  <c r="H49" i="17"/>
  <c r="F49" i="17"/>
  <c r="F50" i="17"/>
  <c r="L48" i="17"/>
  <c r="L47" i="17"/>
  <c r="M49" i="17"/>
  <c r="F45" i="17"/>
  <c r="H45" i="17"/>
  <c r="J45" i="17"/>
  <c r="L45" i="17"/>
  <c r="J46" i="17"/>
  <c r="L44" i="17"/>
  <c r="L43" i="17"/>
  <c r="M45" i="17"/>
  <c r="J41" i="17"/>
  <c r="H41" i="17"/>
  <c r="F41" i="17"/>
  <c r="F51" i="17"/>
  <c r="L36" i="17"/>
  <c r="L35" i="17"/>
  <c r="L34" i="17"/>
  <c r="L33" i="17"/>
  <c r="L30" i="17"/>
  <c r="L29" i="17"/>
  <c r="L28" i="17"/>
  <c r="J26" i="17"/>
  <c r="H26" i="17"/>
  <c r="F26" i="17"/>
  <c r="M26" i="17"/>
  <c r="L25" i="17"/>
  <c r="L24" i="17"/>
  <c r="L26" i="17"/>
  <c r="L21" i="17"/>
  <c r="L20" i="17"/>
  <c r="L19" i="17"/>
  <c r="L18" i="17"/>
  <c r="L17" i="17"/>
  <c r="N23" i="18"/>
  <c r="O23" i="18"/>
  <c r="O45" i="18"/>
  <c r="N27" i="18"/>
  <c r="O41" i="18"/>
  <c r="O49" i="18"/>
  <c r="J52" i="18"/>
  <c r="M22" i="17"/>
  <c r="H51" i="17"/>
  <c r="J51" i="17"/>
  <c r="M51" i="17"/>
  <c r="L37" i="17"/>
  <c r="H50" i="17"/>
  <c r="L31" i="17"/>
  <c r="L56" i="17"/>
  <c r="K31" i="19"/>
  <c r="K22" i="19"/>
  <c r="J26" i="19"/>
  <c r="K49" i="19"/>
  <c r="H50" i="19"/>
  <c r="H51" i="19"/>
  <c r="K45" i="19"/>
  <c r="K41" i="19"/>
  <c r="J37" i="19"/>
  <c r="K56" i="19"/>
  <c r="J45" i="19"/>
  <c r="K37" i="19"/>
  <c r="K26" i="19"/>
  <c r="F14" i="19"/>
  <c r="J49" i="19"/>
  <c r="F51" i="19"/>
  <c r="J31" i="19"/>
  <c r="J41" i="19"/>
  <c r="F46" i="19"/>
  <c r="F42" i="19"/>
  <c r="F52" i="19"/>
  <c r="F14" i="18"/>
  <c r="L46" i="18"/>
  <c r="L42" i="18"/>
  <c r="L41" i="17"/>
  <c r="J42" i="17"/>
  <c r="L49" i="17"/>
  <c r="J50" i="17"/>
  <c r="L50" i="17"/>
  <c r="H42" i="17"/>
  <c r="F46" i="17"/>
  <c r="H46" i="17"/>
  <c r="L46" i="17"/>
  <c r="L13" i="17"/>
  <c r="F42" i="17"/>
  <c r="L52" i="18"/>
  <c r="N52" i="18"/>
  <c r="N42" i="18"/>
  <c r="N46" i="18"/>
  <c r="N50" i="18"/>
  <c r="O52" i="18"/>
  <c r="H52" i="17"/>
  <c r="J52" i="17"/>
  <c r="F52" i="17"/>
  <c r="L52" i="17"/>
  <c r="L51" i="17"/>
  <c r="G14" i="17"/>
  <c r="F15" i="17"/>
  <c r="F59" i="17"/>
  <c r="F60" i="17"/>
  <c r="H14" i="17"/>
  <c r="H52" i="19"/>
  <c r="J50" i="19"/>
  <c r="K51" i="19"/>
  <c r="J51" i="19"/>
  <c r="J13" i="19"/>
  <c r="G14" i="19"/>
  <c r="F15" i="19"/>
  <c r="J10" i="19"/>
  <c r="J11" i="19"/>
  <c r="J46" i="19"/>
  <c r="J42" i="19"/>
  <c r="J12" i="19"/>
  <c r="H14" i="19"/>
  <c r="G14" i="18"/>
  <c r="F15" i="18"/>
  <c r="H14" i="18"/>
  <c r="N12" i="18"/>
  <c r="L42" i="17"/>
  <c r="M52" i="17"/>
  <c r="L10" i="17"/>
  <c r="J14" i="13"/>
  <c r="N10" i="18"/>
  <c r="F57" i="18"/>
  <c r="F59" i="18"/>
  <c r="F60" i="18"/>
  <c r="L11" i="17"/>
  <c r="J14" i="17"/>
  <c r="K14" i="17"/>
  <c r="I14" i="17"/>
  <c r="H15" i="17"/>
  <c r="H59" i="17"/>
  <c r="H60" i="17"/>
  <c r="J15" i="19"/>
  <c r="F57" i="19"/>
  <c r="F59" i="19"/>
  <c r="K52" i="19"/>
  <c r="J52" i="19"/>
  <c r="I14" i="19"/>
  <c r="H15" i="19"/>
  <c r="H59" i="19"/>
  <c r="H60" i="19"/>
  <c r="I14" i="18"/>
  <c r="H15" i="18"/>
  <c r="J14" i="18"/>
  <c r="F57" i="17"/>
  <c r="L12" i="17"/>
  <c r="J59" i="19"/>
  <c r="J60" i="19"/>
  <c r="H57" i="18"/>
  <c r="H59" i="18"/>
  <c r="H60" i="18"/>
  <c r="F61" i="18"/>
  <c r="F58" i="18"/>
  <c r="L15" i="17"/>
  <c r="L59" i="17"/>
  <c r="L60" i="17"/>
  <c r="J15" i="17"/>
  <c r="J59" i="17"/>
  <c r="J60" i="17"/>
  <c r="M60" i="17"/>
  <c r="H57" i="17"/>
  <c r="H58" i="17"/>
  <c r="F61" i="17"/>
  <c r="F58" i="17"/>
  <c r="F60" i="19"/>
  <c r="K60" i="19"/>
  <c r="K59" i="19"/>
  <c r="K15" i="19"/>
  <c r="F58" i="19"/>
  <c r="F61" i="19"/>
  <c r="K57" i="19"/>
  <c r="H57" i="19"/>
  <c r="J15" i="18"/>
  <c r="N13" i="18"/>
  <c r="N11" i="18"/>
  <c r="L14" i="18"/>
  <c r="M57" i="17"/>
  <c r="N15" i="18"/>
  <c r="O57" i="18"/>
  <c r="H61" i="18"/>
  <c r="J59" i="18"/>
  <c r="J57" i="18"/>
  <c r="M15" i="17"/>
  <c r="H61" i="17"/>
  <c r="J57" i="19"/>
  <c r="H58" i="19"/>
  <c r="K58" i="19"/>
  <c r="H61" i="19"/>
  <c r="J61" i="19"/>
  <c r="H58" i="18"/>
  <c r="M14" i="18"/>
  <c r="L15" i="18"/>
  <c r="J57" i="17"/>
  <c r="O59" i="18"/>
  <c r="O60" i="18"/>
  <c r="L57" i="18"/>
  <c r="L59" i="18"/>
  <c r="L60" i="18"/>
  <c r="O15" i="18"/>
  <c r="J60" i="18"/>
  <c r="J58" i="17"/>
  <c r="M58" i="17"/>
  <c r="J61" i="17"/>
  <c r="L61" i="17"/>
  <c r="K61" i="19"/>
  <c r="J58" i="19"/>
  <c r="J58" i="18"/>
  <c r="M59" i="17"/>
  <c r="L57" i="17"/>
  <c r="N60" i="18"/>
  <c r="L58" i="18"/>
  <c r="O58" i="18"/>
  <c r="L61" i="18"/>
  <c r="N59" i="18"/>
  <c r="N57" i="18"/>
  <c r="J61" i="18"/>
  <c r="M61" i="17"/>
  <c r="L58" i="17"/>
  <c r="P57" i="16"/>
  <c r="P56" i="16"/>
  <c r="P55" i="13"/>
  <c r="P54" i="13"/>
  <c r="P56" i="13"/>
  <c r="P19" i="13"/>
  <c r="N61" i="18"/>
  <c r="O61" i="18"/>
  <c r="N58" i="18"/>
  <c r="N58" i="16"/>
  <c r="L58" i="16"/>
  <c r="J58" i="16"/>
  <c r="H58" i="16"/>
  <c r="F58" i="16"/>
  <c r="P58" i="16"/>
  <c r="N51" i="16"/>
  <c r="L51" i="16"/>
  <c r="J51" i="16"/>
  <c r="H51" i="16"/>
  <c r="F51" i="16"/>
  <c r="P50" i="16"/>
  <c r="P49" i="16"/>
  <c r="N47" i="16"/>
  <c r="L47" i="16"/>
  <c r="J47" i="16"/>
  <c r="H47" i="16"/>
  <c r="F47" i="16"/>
  <c r="P46" i="16"/>
  <c r="P45" i="16"/>
  <c r="N43" i="16"/>
  <c r="L43" i="16"/>
  <c r="J43" i="16"/>
  <c r="H43" i="16"/>
  <c r="F43" i="16"/>
  <c r="P42" i="16"/>
  <c r="P41" i="16"/>
  <c r="N39" i="16"/>
  <c r="L39" i="16"/>
  <c r="J39" i="16"/>
  <c r="H39" i="16"/>
  <c r="F39" i="16"/>
  <c r="P38" i="16"/>
  <c r="P37" i="16"/>
  <c r="P36" i="16"/>
  <c r="N34" i="16"/>
  <c r="L34" i="16"/>
  <c r="J34" i="16"/>
  <c r="H34" i="16"/>
  <c r="F34" i="16"/>
  <c r="P33" i="16"/>
  <c r="P32" i="16"/>
  <c r="P31" i="16"/>
  <c r="N29" i="16"/>
  <c r="L29" i="16"/>
  <c r="J29" i="16"/>
  <c r="H29" i="16"/>
  <c r="F29" i="16"/>
  <c r="P28" i="16"/>
  <c r="P27" i="16"/>
  <c r="P26" i="16"/>
  <c r="N24" i="16"/>
  <c r="L24" i="16"/>
  <c r="J24" i="16"/>
  <c r="H24" i="16"/>
  <c r="F24" i="16"/>
  <c r="P23" i="16"/>
  <c r="P22" i="16"/>
  <c r="P21" i="16"/>
  <c r="P20" i="16"/>
  <c r="P19" i="16"/>
  <c r="P18" i="16"/>
  <c r="H52" i="16"/>
  <c r="F53" i="16"/>
  <c r="N53" i="16"/>
  <c r="P29" i="16"/>
  <c r="J53" i="16"/>
  <c r="P47" i="16"/>
  <c r="P11" i="13"/>
  <c r="P10" i="13"/>
  <c r="H53" i="16"/>
  <c r="P34" i="16"/>
  <c r="L53" i="16"/>
  <c r="N52" i="16"/>
  <c r="F52" i="16"/>
  <c r="L48" i="16"/>
  <c r="H48" i="16"/>
  <c r="J44" i="16"/>
  <c r="H44" i="16"/>
  <c r="F44" i="16"/>
  <c r="P39" i="16"/>
  <c r="P24" i="16"/>
  <c r="F15" i="16"/>
  <c r="P43" i="16"/>
  <c r="L44" i="16"/>
  <c r="P51" i="16"/>
  <c r="L52" i="16"/>
  <c r="N44" i="16"/>
  <c r="J48" i="16"/>
  <c r="F48" i="16"/>
  <c r="N48" i="16"/>
  <c r="J52" i="16"/>
  <c r="F14" i="15"/>
  <c r="H10" i="15"/>
  <c r="H11" i="15"/>
  <c r="H12" i="15"/>
  <c r="H13" i="15"/>
  <c r="N49" i="13"/>
  <c r="L49" i="13"/>
  <c r="J49" i="13"/>
  <c r="H49" i="13"/>
  <c r="F49" i="13"/>
  <c r="N45" i="13"/>
  <c r="L45" i="13"/>
  <c r="J45" i="13"/>
  <c r="H45" i="13"/>
  <c r="N41" i="13"/>
  <c r="N51" i="13"/>
  <c r="L41" i="13"/>
  <c r="L51" i="13"/>
  <c r="H41" i="13"/>
  <c r="J41" i="13"/>
  <c r="F45" i="13"/>
  <c r="P39" i="13"/>
  <c r="P40" i="13"/>
  <c r="Q41" i="13"/>
  <c r="P43" i="13"/>
  <c r="P44" i="13"/>
  <c r="P47" i="13"/>
  <c r="P48" i="13"/>
  <c r="Q49" i="13"/>
  <c r="L46" i="13"/>
  <c r="F46" i="13"/>
  <c r="J46" i="13"/>
  <c r="H46" i="13"/>
  <c r="N46" i="13"/>
  <c r="J51" i="13"/>
  <c r="H50" i="13"/>
  <c r="N50" i="13"/>
  <c r="F50" i="13"/>
  <c r="L50" i="13"/>
  <c r="J50" i="13"/>
  <c r="H51" i="13"/>
  <c r="P13" i="13"/>
  <c r="P12" i="13"/>
  <c r="H54" i="16"/>
  <c r="H15" i="15"/>
  <c r="H41" i="15"/>
  <c r="H42" i="15"/>
  <c r="F54" i="16"/>
  <c r="Q45" i="13"/>
  <c r="P52" i="16"/>
  <c r="P53" i="16"/>
  <c r="J54" i="16"/>
  <c r="L54" i="16"/>
  <c r="G15" i="16"/>
  <c r="F16" i="16"/>
  <c r="N54" i="16"/>
  <c r="P48" i="16"/>
  <c r="P44" i="16"/>
  <c r="H15" i="16"/>
  <c r="G14" i="15"/>
  <c r="F15" i="15"/>
  <c r="F41" i="13"/>
  <c r="N42" i="13"/>
  <c r="N52" i="13"/>
  <c r="F51" i="13"/>
  <c r="Q51" i="13"/>
  <c r="L42" i="13"/>
  <c r="L52" i="13"/>
  <c r="J42" i="13"/>
  <c r="J52" i="13"/>
  <c r="P46" i="13"/>
  <c r="P50" i="13"/>
  <c r="F61" i="16"/>
  <c r="H40" i="15"/>
  <c r="H43" i="15"/>
  <c r="I15" i="15"/>
  <c r="P54" i="16"/>
  <c r="H42" i="13"/>
  <c r="H52" i="13"/>
  <c r="F59" i="16"/>
  <c r="P41" i="13"/>
  <c r="I15" i="16"/>
  <c r="H16" i="16"/>
  <c r="P12" i="16"/>
  <c r="J15" i="16"/>
  <c r="P14" i="16"/>
  <c r="F42" i="13"/>
  <c r="P42" i="13"/>
  <c r="Q52" i="13"/>
  <c r="F52" i="13"/>
  <c r="P52" i="13"/>
  <c r="F60" i="16"/>
  <c r="H61" i="16"/>
  <c r="F62" i="16"/>
  <c r="F63" i="16"/>
  <c r="K15" i="16"/>
  <c r="J16" i="16"/>
  <c r="L15" i="16"/>
  <c r="P10" i="16"/>
  <c r="H59" i="16"/>
  <c r="H60" i="16"/>
  <c r="H62" i="16"/>
  <c r="H63" i="16"/>
  <c r="J61" i="16"/>
  <c r="J59" i="16"/>
  <c r="P13" i="16"/>
  <c r="N15" i="16"/>
  <c r="M15" i="16"/>
  <c r="L16" i="16"/>
  <c r="P45" i="13"/>
  <c r="H27" i="13"/>
  <c r="P36" i="13"/>
  <c r="P35" i="13"/>
  <c r="P34" i="13"/>
  <c r="P37" i="13"/>
  <c r="P31" i="13"/>
  <c r="P30" i="13"/>
  <c r="P29" i="13"/>
  <c r="P32" i="13"/>
  <c r="P26" i="13"/>
  <c r="P25" i="13"/>
  <c r="J27" i="13"/>
  <c r="F27" i="13"/>
  <c r="Q27" i="13"/>
  <c r="P22" i="13"/>
  <c r="P21" i="13"/>
  <c r="P20" i="13"/>
  <c r="P18" i="13"/>
  <c r="P17" i="13"/>
  <c r="P23" i="13"/>
  <c r="P27" i="13"/>
  <c r="J60" i="16"/>
  <c r="J62" i="16"/>
  <c r="J63" i="16"/>
  <c r="L59" i="16"/>
  <c r="L61" i="16"/>
  <c r="L62" i="16"/>
  <c r="O15" i="16"/>
  <c r="N16" i="16"/>
  <c r="P11" i="16"/>
  <c r="P16" i="16"/>
  <c r="L60" i="16"/>
  <c r="L63" i="16"/>
  <c r="N59" i="16"/>
  <c r="Q61" i="16"/>
  <c r="Q59" i="16"/>
  <c r="N61" i="16"/>
  <c r="P61" i="16"/>
  <c r="P49" i="13"/>
  <c r="P51" i="13"/>
  <c r="P59" i="16"/>
  <c r="P60" i="16"/>
  <c r="N60" i="16"/>
  <c r="Q60" i="16"/>
  <c r="N62" i="16"/>
  <c r="N63" i="16"/>
  <c r="Q62" i="16"/>
  <c r="Q63" i="16"/>
  <c r="P15" i="13"/>
  <c r="Q59" i="13"/>
  <c r="Q60" i="13"/>
  <c r="P62" i="16"/>
  <c r="P63" i="16"/>
  <c r="Q57" i="13"/>
  <c r="G14" i="13"/>
  <c r="F14" i="13"/>
  <c r="F15" i="13"/>
  <c r="I14" i="13"/>
  <c r="H14" i="13"/>
  <c r="F59" i="13"/>
  <c r="F57" i="13"/>
  <c r="H15" i="13"/>
  <c r="K14" i="13"/>
  <c r="L14" i="13"/>
  <c r="F58" i="13"/>
  <c r="H57" i="13"/>
  <c r="H59" i="13"/>
  <c r="H60" i="13"/>
  <c r="F60" i="13"/>
  <c r="J15" i="13"/>
  <c r="M14" i="13"/>
  <c r="L15" i="13"/>
  <c r="N14" i="13"/>
  <c r="H61" i="13"/>
  <c r="H58" i="13"/>
  <c r="L59" i="13"/>
  <c r="L60" i="13"/>
  <c r="L57" i="13"/>
  <c r="F61" i="13"/>
  <c r="J57" i="13"/>
  <c r="J59" i="13"/>
  <c r="O14" i="13"/>
  <c r="N15" i="13"/>
  <c r="N59" i="13"/>
  <c r="N60" i="13"/>
  <c r="N57" i="13"/>
  <c r="Q15" i="13"/>
  <c r="J60" i="13"/>
  <c r="L58" i="13"/>
  <c r="L61" i="13"/>
  <c r="J58" i="13"/>
  <c r="P60" i="13"/>
  <c r="J61" i="13"/>
  <c r="P59" i="13"/>
  <c r="N61" i="13"/>
  <c r="N58" i="13"/>
  <c r="Q58" i="13"/>
  <c r="P57" i="13"/>
  <c r="P61" i="13"/>
  <c r="Q61" i="13"/>
  <c r="P58" i="13"/>
</calcChain>
</file>

<file path=xl/sharedStrings.xml><?xml version="1.0" encoding="utf-8"?>
<sst xmlns="http://schemas.openxmlformats.org/spreadsheetml/2006/main" count="419" uniqueCount="80">
  <si>
    <t>Name</t>
  </si>
  <si>
    <t>Salary Requested</t>
  </si>
  <si>
    <t>% Effort</t>
  </si>
  <si>
    <t>PI:</t>
  </si>
  <si>
    <t>Agency:</t>
  </si>
  <si>
    <t>Deadline: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</si>
  <si>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Personnel</t>
    </r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</si>
  <si>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Supplies</t>
    </r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</si>
  <si>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Travel</t>
    </r>
  </si>
  <si>
    <t>Total Direct Costs</t>
  </si>
  <si>
    <t xml:space="preserve">Year 1 </t>
  </si>
  <si>
    <t>Equipment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</si>
  <si>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Equipment</t>
    </r>
  </si>
  <si>
    <t>Total Project Costs</t>
  </si>
  <si>
    <t>Year 3</t>
  </si>
  <si>
    <t>Year 4</t>
  </si>
  <si>
    <t>Year 5</t>
  </si>
  <si>
    <t>Co-PI</t>
  </si>
  <si>
    <t>Study Coordinator</t>
  </si>
  <si>
    <t>Researcher IV</t>
  </si>
  <si>
    <t>Freezer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</si>
  <si>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Consortium/Subcontract</t>
    </r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</si>
  <si>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Contractual</t>
    </r>
  </si>
  <si>
    <t>Supplies/Commodities</t>
  </si>
  <si>
    <t>Indirects</t>
  </si>
  <si>
    <t>Academic Base Salary</t>
  </si>
  <si>
    <t>Other Costs</t>
  </si>
  <si>
    <r>
      <rPr>
        <sz val="11"/>
        <rFont val="Arial"/>
        <family val="2"/>
      </rPr>
      <t xml:space="preserve">Subtotal </t>
    </r>
    <r>
      <rPr>
        <b/>
        <sz val="11"/>
        <rFont val="Arial"/>
        <family val="2"/>
      </rPr>
      <t>Other Costs</t>
    </r>
  </si>
  <si>
    <r>
      <t xml:space="preserve">Contractual </t>
    </r>
    <r>
      <rPr>
        <sz val="11"/>
        <rFont val="Arial"/>
        <family val="2"/>
      </rPr>
      <t>- for example: core facility costs, publication</t>
    </r>
  </si>
  <si>
    <r>
      <t xml:space="preserve">Travel </t>
    </r>
    <r>
      <rPr>
        <sz val="11"/>
        <rFont val="Arial"/>
        <family val="2"/>
      </rPr>
      <t>- list personnel, purpose, destination, and categorical cost calculation</t>
    </r>
  </si>
  <si>
    <t>Total Budget Request</t>
  </si>
  <si>
    <r>
      <t>Modified Total Direct Costs (MTDC)</t>
    </r>
    <r>
      <rPr>
        <b/>
        <sz val="11"/>
        <color rgb="FFFF0000"/>
        <rFont val="Calibri"/>
        <family val="2"/>
      </rPr>
      <t>*</t>
    </r>
  </si>
  <si>
    <t>Consortia 1 Direct Costs</t>
  </si>
  <si>
    <t>Consortia 1 Indirect Costs</t>
  </si>
  <si>
    <t>Consortia 2 Direct Costs</t>
  </si>
  <si>
    <t>Consortia 2 Indirect Costs</t>
  </si>
  <si>
    <t>Consortia 3 Direct Costs</t>
  </si>
  <si>
    <t>Consortia 3 Indirect Costs</t>
  </si>
  <si>
    <t>Consortia 1 Total</t>
  </si>
  <si>
    <t>Consortia 2 Total</t>
  </si>
  <si>
    <t>Consortia 3 Total</t>
  </si>
  <si>
    <t>Organization</t>
  </si>
  <si>
    <t>MTDC Calculation</t>
  </si>
  <si>
    <t>Year 2</t>
  </si>
  <si>
    <t>Title:</t>
  </si>
  <si>
    <t>Federal Budget Notes:</t>
  </si>
  <si>
    <r>
      <rPr>
        <b/>
        <sz val="11"/>
        <rFont val="Arial"/>
        <family val="2"/>
      </rPr>
      <t>2)</t>
    </r>
    <r>
      <rPr>
        <sz val="11"/>
        <rFont val="Arial"/>
        <family val="2"/>
      </rPr>
      <t xml:space="preserve"> The applicant should not include the consortium partner Indirect Costs (IDC) associated in calculating the $250,000 direct cost level for modular budget eligibility. Consortium IDC may be requested above the normal $250,000 direct cost limits.</t>
    </r>
  </si>
  <si>
    <t>Total Salary + Fringes</t>
  </si>
  <si>
    <t>Co-Investigator</t>
  </si>
  <si>
    <t>Glassware</t>
  </si>
  <si>
    <t>Animal costs</t>
  </si>
  <si>
    <t>Chemicals and reagents</t>
  </si>
  <si>
    <t>National Research Conference (PI, Atlanta, GA)</t>
  </si>
  <si>
    <t>Consortia 1:</t>
  </si>
  <si>
    <t>Consortia 2:</t>
  </si>
  <si>
    <t>Consortia 3:</t>
  </si>
  <si>
    <r>
      <t>Consortium/Subcontract Costs</t>
    </r>
    <r>
      <rPr>
        <sz val="11"/>
        <rFont val="Arial"/>
        <family val="2"/>
      </rPr>
      <t xml:space="preserve"> - List each subcontractor separately.</t>
    </r>
  </si>
  <si>
    <t>NIH</t>
  </si>
  <si>
    <t>Principal Investigator (PI)</t>
  </si>
  <si>
    <t>Full Application Title</t>
  </si>
  <si>
    <t>Principal Investigator, PhD, MD</t>
  </si>
  <si>
    <r>
      <t>Consortium/Subcontract Costs</t>
    </r>
    <r>
      <rPr>
        <sz val="11"/>
        <rFont val="Arial"/>
        <family val="2"/>
      </rPr>
      <t xml:space="preserve"> - list each subcontractor separately</t>
    </r>
  </si>
  <si>
    <t>Conference registration fees (PI, Co-PI, annual meeting)</t>
  </si>
  <si>
    <t>Total Direct Costs less Consortium F&amp;A</t>
  </si>
  <si>
    <t>Publications</t>
  </si>
  <si>
    <t xml:space="preserve">PROJECT DATES: </t>
  </si>
  <si>
    <r>
      <t>Total Direct Costs less Consortium IDC</t>
    </r>
    <r>
      <rPr>
        <sz val="11"/>
        <rFont val="Calibri"/>
        <family val="2"/>
      </rPr>
      <t>²</t>
    </r>
  </si>
  <si>
    <t>Modified Total Direct Costs (MTDC)</t>
  </si>
  <si>
    <t>App Title:</t>
  </si>
  <si>
    <t>Center for Clinical Research (Stats)</t>
  </si>
  <si>
    <t>Flow Cytometry</t>
  </si>
  <si>
    <t>1) NIH Executive Level II salary cap = $199,300 as of January 3, 2021</t>
  </si>
  <si>
    <t>California Baptist University</t>
  </si>
  <si>
    <t>Fringes @ 30.2%</t>
  </si>
  <si>
    <t>Contact ori@calbaptist.edu for assistance or questions.</t>
  </si>
  <si>
    <t>Last Updated: 10/13/21</t>
  </si>
  <si>
    <r>
      <t xml:space="preserve">Personnel </t>
    </r>
    <r>
      <rPr>
        <sz val="11"/>
        <rFont val="Arial"/>
        <family val="2"/>
      </rPr>
      <t>- List all employees with effort on this project.  Future year salary increases modified by inflation factor (3%).</t>
    </r>
  </si>
  <si>
    <r>
      <t xml:space="preserve">Personnel </t>
    </r>
    <r>
      <rPr>
        <sz val="11"/>
        <rFont val="Arial"/>
        <family val="2"/>
      </rPr>
      <t>- List all employees with effort on this project.  Future year salary increases modified by inflation factor (3%). Individuals at the NIH cap cannot include inflation increases.</t>
    </r>
  </si>
  <si>
    <t>UCR</t>
  </si>
  <si>
    <t>Loma Linda University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</si>
</sst>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$&quot;#,##0_);\(&quot;$&quot;#,##0\)"/>
    <numFmt numFmtId="164" formatCode="&quot;$&quot;#,##0"/>
    <numFmt numFmtId="165" formatCode="[$-F800]dddd\,\ mmmm\ dd\,\ yyyy"/>
  </numFmts>
  <fonts count="15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b/>
      <sz val="11"/>
      <color rgb="FFFF0000"/>
      <name val="Calibri"/>
      <family val="2"/>
    </font>
    <font>
      <b/>
      <u/>
      <sz val="11"/>
      <name val="Arial"/>
      <family val="2"/>
    </font>
    <font>
      <sz val="10"/>
      <color rgb="FFFF0000"/>
      <name val="Arial"/>
      <family val="2"/>
    </font>
    <font>
      <i/>
      <sz val="11"/>
      <name val="Arial"/>
      <family val="2"/>
    </font>
    <font>
      <sz val="10"/>
      <color theme="0" tint="-0.499984740745262"/>
      <name val="Arial"/>
      <family val="2"/>
    </font>
    <font>
      <b/>
      <sz val="10"/>
      <color theme="0" tint="-0.499984740745262"/>
      <name val="Arial"/>
      <family val="2"/>
    </font>
    <font>
      <sz val="11"/>
      <name val="Calibri"/>
      <family val="2"/>
    </font>
    <font>
      <sz val="10"/>
      <color theme="0" tint="-0.34998626667073579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FE0E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1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dashDotDot">
        <color auto="1"/>
      </top>
      <bottom/>
      <diagonal/>
    </border>
    <border>
      <left/>
      <right style="thin">
        <color auto="1"/>
      </right>
      <top style="dashDotDot">
        <color auto="1"/>
      </top>
      <bottom/>
      <diagonal/>
    </border>
    <border>
      <left/>
      <right/>
      <top style="dashDotDot">
        <color auto="1"/>
      </top>
      <bottom/>
      <diagonal/>
    </border>
    <border>
      <left style="thin">
        <color auto="1"/>
      </left>
      <right style="thin">
        <color auto="1"/>
      </right>
      <top style="dashDotDot">
        <color auto="1"/>
      </top>
      <bottom/>
      <diagonal/>
    </border>
    <border>
      <left/>
      <right/>
      <top/>
      <bottom style="dashDotDot">
        <color auto="1"/>
      </bottom>
      <diagonal/>
    </border>
    <border>
      <left/>
      <right style="thin">
        <color auto="1"/>
      </right>
      <top/>
      <bottom style="dashDotDot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ashDot">
        <color auto="1"/>
      </bottom>
      <diagonal/>
    </border>
    <border>
      <left/>
      <right style="thin">
        <color auto="1"/>
      </right>
      <top/>
      <bottom style="dashDot">
        <color auto="1"/>
      </bottom>
      <diagonal/>
    </border>
    <border>
      <left style="thin">
        <color indexed="64"/>
      </left>
      <right/>
      <top/>
      <bottom style="dashDotDot">
        <color auto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406">
    <xf numFmtId="0" fontId="0" fillId="0" borderId="0" xfId="0"/>
    <xf numFmtId="0" fontId="2" fillId="0" borderId="0" xfId="0" applyFont="1"/>
    <xf numFmtId="0" fontId="0" fillId="0" borderId="0" xfId="0" applyBorder="1"/>
    <xf numFmtId="0" fontId="4" fillId="0" borderId="0" xfId="0" applyFont="1"/>
    <xf numFmtId="0" fontId="5" fillId="0" borderId="0" xfId="0" applyFont="1" applyFill="1" applyBorder="1" applyAlignment="1"/>
    <xf numFmtId="164" fontId="5" fillId="0" borderId="4" xfId="2" applyNumberFormat="1" applyFont="1" applyBorder="1"/>
    <xf numFmtId="164" fontId="5" fillId="0" borderId="17" xfId="2" applyNumberFormat="1" applyFont="1" applyFill="1" applyBorder="1"/>
    <xf numFmtId="0" fontId="1" fillId="0" borderId="6" xfId="2" applyFont="1" applyBorder="1" applyAlignment="1">
      <alignment horizontal="center" vertical="center" wrapText="1"/>
    </xf>
    <xf numFmtId="37" fontId="1" fillId="0" borderId="3" xfId="2" applyNumberFormat="1" applyFont="1" applyBorder="1" applyAlignment="1">
      <alignment horizontal="center" vertical="center" wrapText="1"/>
    </xf>
    <xf numFmtId="0" fontId="1" fillId="0" borderId="0" xfId="2" applyFont="1" applyBorder="1" applyAlignment="1">
      <alignment horizontal="center" vertical="center" wrapText="1"/>
    </xf>
    <xf numFmtId="164" fontId="5" fillId="0" borderId="1" xfId="2" applyNumberFormat="1" applyFont="1" applyBorder="1"/>
    <xf numFmtId="164" fontId="5" fillId="0" borderId="11" xfId="0" applyNumberFormat="1" applyFont="1" applyBorder="1" applyAlignment="1"/>
    <xf numFmtId="164" fontId="5" fillId="4" borderId="18" xfId="2" applyNumberFormat="1" applyFont="1" applyFill="1" applyBorder="1"/>
    <xf numFmtId="0" fontId="1" fillId="0" borderId="0" xfId="0" applyFont="1" applyBorder="1"/>
    <xf numFmtId="164" fontId="5" fillId="0" borderId="17" xfId="0" applyNumberFormat="1" applyFont="1" applyBorder="1"/>
    <xf numFmtId="0" fontId="5" fillId="4" borderId="11" xfId="0" applyFont="1" applyFill="1" applyBorder="1"/>
    <xf numFmtId="164" fontId="5" fillId="0" borderId="24" xfId="0" applyNumberFormat="1" applyFont="1" applyFill="1" applyBorder="1"/>
    <xf numFmtId="164" fontId="5" fillId="0" borderId="6" xfId="0" applyNumberFormat="1" applyFont="1" applyBorder="1"/>
    <xf numFmtId="164" fontId="5" fillId="0" borderId="15" xfId="0" applyNumberFormat="1" applyFont="1" applyBorder="1"/>
    <xf numFmtId="164" fontId="5" fillId="6" borderId="17" xfId="2" applyNumberFormat="1" applyFont="1" applyFill="1" applyBorder="1"/>
    <xf numFmtId="164" fontId="5" fillId="6" borderId="21" xfId="0" applyNumberFormat="1" applyFont="1" applyFill="1" applyBorder="1" applyAlignment="1"/>
    <xf numFmtId="0" fontId="4" fillId="0" borderId="17" xfId="2" applyFont="1" applyFill="1" applyBorder="1"/>
    <xf numFmtId="5" fontId="4" fillId="0" borderId="8" xfId="2" applyNumberFormat="1" applyFont="1" applyFill="1" applyBorder="1" applyProtection="1">
      <protection locked="0"/>
    </xf>
    <xf numFmtId="5" fontId="4" fillId="0" borderId="11" xfId="2" applyNumberFormat="1" applyFont="1" applyFill="1" applyBorder="1"/>
    <xf numFmtId="164" fontId="4" fillId="0" borderId="11" xfId="2" applyNumberFormat="1" applyFont="1" applyFill="1" applyBorder="1"/>
    <xf numFmtId="164" fontId="4" fillId="0" borderId="11" xfId="0" applyNumberFormat="1" applyFont="1" applyBorder="1"/>
    <xf numFmtId="164" fontId="4" fillId="0" borderId="10" xfId="0" applyNumberFormat="1" applyFont="1" applyBorder="1"/>
    <xf numFmtId="164" fontId="4" fillId="0" borderId="11" xfId="0" applyNumberFormat="1" applyFont="1" applyFill="1" applyBorder="1" applyAlignment="1"/>
    <xf numFmtId="10" fontId="5" fillId="5" borderId="0" xfId="0" applyNumberFormat="1" applyFont="1" applyFill="1" applyBorder="1" applyAlignment="1">
      <alignment horizontal="right"/>
    </xf>
    <xf numFmtId="14" fontId="4" fillId="0" borderId="0" xfId="0" applyNumberFormat="1" applyFont="1" applyAlignment="1">
      <alignment horizontal="left"/>
    </xf>
    <xf numFmtId="0" fontId="1" fillId="0" borderId="17" xfId="2" applyFont="1" applyBorder="1" applyAlignment="1">
      <alignment horizontal="center" vertical="center" wrapText="1"/>
    </xf>
    <xf numFmtId="37" fontId="1" fillId="0" borderId="4" xfId="2" applyNumberFormat="1" applyFont="1" applyBorder="1" applyAlignment="1">
      <alignment horizontal="center" vertical="center" wrapText="1"/>
    </xf>
    <xf numFmtId="0" fontId="1" fillId="0" borderId="7" xfId="2" applyFont="1" applyBorder="1" applyAlignment="1">
      <alignment horizontal="center" vertical="center" wrapText="1"/>
    </xf>
    <xf numFmtId="164" fontId="6" fillId="0" borderId="10" xfId="2" applyNumberFormat="1" applyFont="1" applyFill="1" applyBorder="1"/>
    <xf numFmtId="0" fontId="9" fillId="0" borderId="0" xfId="0" applyFont="1" applyBorder="1" applyAlignment="1">
      <alignment wrapText="1"/>
    </xf>
    <xf numFmtId="164" fontId="5" fillId="0" borderId="11" xfId="0" applyNumberFormat="1" applyFont="1" applyBorder="1"/>
    <xf numFmtId="164" fontId="4" fillId="0" borderId="18" xfId="0" applyNumberFormat="1" applyFont="1" applyFill="1" applyBorder="1" applyAlignment="1"/>
    <xf numFmtId="164" fontId="10" fillId="0" borderId="6" xfId="0" applyNumberFormat="1" applyFont="1" applyFill="1" applyBorder="1" applyAlignment="1"/>
    <xf numFmtId="164" fontId="5" fillId="0" borderId="29" xfId="0" applyNumberFormat="1" applyFont="1" applyFill="1" applyBorder="1" applyAlignment="1"/>
    <xf numFmtId="9" fontId="4" fillId="0" borderId="18" xfId="1" applyNumberFormat="1" applyFont="1" applyFill="1" applyBorder="1" applyProtection="1">
      <protection locked="0"/>
    </xf>
    <xf numFmtId="164" fontId="4" fillId="0" borderId="7" xfId="2" applyNumberFormat="1" applyFont="1" applyFill="1" applyBorder="1" applyProtection="1">
      <protection locked="0"/>
    </xf>
    <xf numFmtId="5" fontId="4" fillId="0" borderId="9" xfId="2" applyNumberFormat="1" applyFont="1" applyFill="1" applyBorder="1" applyProtection="1">
      <protection locked="0"/>
    </xf>
    <xf numFmtId="5" fontId="4" fillId="0" borderId="7" xfId="2" applyNumberFormat="1" applyFont="1" applyFill="1" applyBorder="1" applyProtection="1">
      <protection locked="0"/>
    </xf>
    <xf numFmtId="9" fontId="4" fillId="0" borderId="11" xfId="1" applyNumberFormat="1" applyFont="1" applyFill="1" applyBorder="1" applyProtection="1">
      <protection locked="0"/>
    </xf>
    <xf numFmtId="164" fontId="4" fillId="0" borderId="10" xfId="2" applyNumberFormat="1" applyFont="1" applyFill="1" applyBorder="1" applyProtection="1">
      <protection locked="0"/>
    </xf>
    <xf numFmtId="3" fontId="11" fillId="0" borderId="0" xfId="0" applyNumberFormat="1" applyFont="1"/>
    <xf numFmtId="3" fontId="11" fillId="0" borderId="8" xfId="0" applyNumberFormat="1" applyFont="1" applyBorder="1" applyAlignment="1">
      <alignment wrapText="1"/>
    </xf>
    <xf numFmtId="164" fontId="4" fillId="0" borderId="10" xfId="0" applyNumberFormat="1" applyFont="1" applyFill="1" applyBorder="1" applyAlignment="1">
      <alignment horizontal="right"/>
    </xf>
    <xf numFmtId="0" fontId="5" fillId="7" borderId="0" xfId="0" applyFont="1" applyFill="1" applyAlignment="1">
      <alignment horizontal="right"/>
    </xf>
    <xf numFmtId="0" fontId="4" fillId="7" borderId="0" xfId="0" applyFont="1" applyFill="1"/>
    <xf numFmtId="0" fontId="5" fillId="7" borderId="0" xfId="0" applyFont="1" applyFill="1" applyBorder="1" applyAlignment="1">
      <alignment horizontal="right"/>
    </xf>
    <xf numFmtId="0" fontId="5" fillId="7" borderId="0" xfId="0" applyFont="1" applyFill="1" applyBorder="1" applyAlignment="1"/>
    <xf numFmtId="164" fontId="4" fillId="0" borderId="6" xfId="0" applyNumberFormat="1" applyFont="1" applyBorder="1"/>
    <xf numFmtId="164" fontId="5" fillId="6" borderId="36" xfId="0" applyNumberFormat="1" applyFont="1" applyFill="1" applyBorder="1" applyAlignment="1"/>
    <xf numFmtId="164" fontId="4" fillId="0" borderId="10" xfId="0" applyNumberFormat="1" applyFont="1" applyFill="1" applyBorder="1" applyAlignment="1">
      <alignment horizontal="right"/>
    </xf>
    <xf numFmtId="164" fontId="11" fillId="0" borderId="0" xfId="0" applyNumberFormat="1" applyFont="1"/>
    <xf numFmtId="0" fontId="11" fillId="0" borderId="0" xfId="0" applyFont="1"/>
    <xf numFmtId="0" fontId="12" fillId="0" borderId="0" xfId="0" applyFont="1"/>
    <xf numFmtId="164" fontId="12" fillId="0" borderId="0" xfId="0" applyNumberFormat="1" applyFont="1"/>
    <xf numFmtId="164" fontId="4" fillId="0" borderId="10" xfId="0" applyNumberFormat="1" applyFont="1" applyFill="1" applyBorder="1" applyAlignment="1">
      <alignment horizontal="right"/>
    </xf>
    <xf numFmtId="0" fontId="5" fillId="2" borderId="1" xfId="2" applyFont="1" applyFill="1" applyBorder="1" applyAlignment="1">
      <alignment horizontal="center" vertical="center" wrapText="1"/>
    </xf>
    <xf numFmtId="0" fontId="5" fillId="2" borderId="5" xfId="2" applyFont="1" applyFill="1" applyBorder="1" applyAlignment="1">
      <alignment horizontal="center" vertical="center" wrapText="1"/>
    </xf>
    <xf numFmtId="0" fontId="1" fillId="0" borderId="0" xfId="2"/>
    <xf numFmtId="0" fontId="5" fillId="7" borderId="0" xfId="2" applyFont="1" applyFill="1" applyBorder="1" applyAlignment="1">
      <alignment horizontal="right"/>
    </xf>
    <xf numFmtId="0" fontId="5" fillId="7" borderId="0" xfId="2" applyFont="1" applyFill="1" applyAlignment="1">
      <alignment horizontal="right"/>
    </xf>
    <xf numFmtId="0" fontId="4" fillId="7" borderId="0" xfId="2" applyFont="1" applyFill="1"/>
    <xf numFmtId="0" fontId="2" fillId="0" borderId="0" xfId="2" applyFont="1"/>
    <xf numFmtId="37" fontId="1" fillId="0" borderId="9" xfId="2" applyNumberFormat="1" applyFont="1" applyBorder="1" applyAlignment="1">
      <alignment horizontal="center" vertical="center" wrapText="1"/>
    </xf>
    <xf numFmtId="5" fontId="4" fillId="0" borderId="12" xfId="2" applyNumberFormat="1" applyFont="1" applyFill="1" applyBorder="1" applyProtection="1">
      <protection locked="0"/>
    </xf>
    <xf numFmtId="0" fontId="1" fillId="0" borderId="0" xfId="2" applyFont="1"/>
    <xf numFmtId="164" fontId="1" fillId="0" borderId="0" xfId="2" applyNumberFormat="1"/>
    <xf numFmtId="0" fontId="5" fillId="3" borderId="7" xfId="2" applyFont="1" applyFill="1" applyBorder="1" applyAlignment="1">
      <alignment horizontal="left"/>
    </xf>
    <xf numFmtId="164" fontId="11" fillId="0" borderId="0" xfId="2" applyNumberFormat="1" applyFont="1"/>
    <xf numFmtId="0" fontId="5" fillId="4" borderId="0" xfId="2" applyFont="1" applyFill="1" applyBorder="1" applyAlignment="1">
      <alignment horizontal="left"/>
    </xf>
    <xf numFmtId="0" fontId="5" fillId="4" borderId="10" xfId="2" applyFont="1" applyFill="1" applyBorder="1" applyAlignment="1">
      <alignment horizontal="left"/>
    </xf>
    <xf numFmtId="0" fontId="5" fillId="4" borderId="11" xfId="2" applyFont="1" applyFill="1" applyBorder="1"/>
    <xf numFmtId="0" fontId="11" fillId="0" borderId="0" xfId="2" applyFont="1"/>
    <xf numFmtId="164" fontId="4" fillId="0" borderId="11" xfId="2" applyNumberFormat="1" applyFont="1" applyBorder="1"/>
    <xf numFmtId="0" fontId="12" fillId="0" borderId="0" xfId="2" applyFont="1"/>
    <xf numFmtId="164" fontId="5" fillId="0" borderId="17" xfId="2" applyNumberFormat="1" applyFont="1" applyBorder="1"/>
    <xf numFmtId="0" fontId="5" fillId="4" borderId="0" xfId="2" applyFont="1" applyFill="1" applyBorder="1" applyAlignment="1">
      <alignment wrapText="1"/>
    </xf>
    <xf numFmtId="0" fontId="5" fillId="4" borderId="10" xfId="2" applyFont="1" applyFill="1" applyBorder="1" applyAlignment="1">
      <alignment wrapText="1"/>
    </xf>
    <xf numFmtId="0" fontId="4" fillId="0" borderId="0" xfId="2" applyFont="1" applyFill="1" applyBorder="1" applyAlignment="1"/>
    <xf numFmtId="0" fontId="1" fillId="0" borderId="0" xfId="2" applyFill="1"/>
    <xf numFmtId="164" fontId="4" fillId="0" borderId="18" xfId="2" applyNumberFormat="1" applyFont="1" applyFill="1" applyBorder="1" applyAlignment="1"/>
    <xf numFmtId="164" fontId="4" fillId="0" borderId="0" xfId="2" applyNumberFormat="1" applyFont="1" applyFill="1" applyBorder="1" applyAlignment="1"/>
    <xf numFmtId="0" fontId="5" fillId="0" borderId="0" xfId="2" applyFont="1" applyFill="1" applyBorder="1" applyAlignment="1"/>
    <xf numFmtId="164" fontId="4" fillId="0" borderId="11" xfId="2" applyNumberFormat="1" applyFont="1" applyFill="1" applyBorder="1" applyAlignment="1"/>
    <xf numFmtId="164" fontId="5" fillId="0" borderId="29" xfId="2" applyNumberFormat="1" applyFont="1" applyFill="1" applyBorder="1" applyAlignment="1"/>
    <xf numFmtId="164" fontId="10" fillId="0" borderId="6" xfId="2" applyNumberFormat="1" applyFont="1" applyFill="1" applyBorder="1" applyAlignment="1"/>
    <xf numFmtId="164" fontId="10" fillId="0" borderId="0" xfId="2" applyNumberFormat="1" applyFont="1" applyFill="1" applyBorder="1" applyAlignment="1"/>
    <xf numFmtId="0" fontId="1" fillId="0" borderId="0" xfId="2" applyBorder="1"/>
    <xf numFmtId="164" fontId="5" fillId="0" borderId="6" xfId="2" applyNumberFormat="1" applyFont="1" applyBorder="1"/>
    <xf numFmtId="0" fontId="4" fillId="0" borderId="0" xfId="2" applyFont="1" applyBorder="1" applyAlignment="1"/>
    <xf numFmtId="164" fontId="4" fillId="0" borderId="0" xfId="2" applyNumberFormat="1" applyFont="1" applyBorder="1" applyAlignment="1"/>
    <xf numFmtId="0" fontId="9" fillId="0" borderId="0" xfId="2" applyFont="1" applyBorder="1" applyAlignment="1"/>
    <xf numFmtId="0" fontId="9" fillId="0" borderId="8" xfId="2" applyFont="1" applyBorder="1" applyAlignment="1"/>
    <xf numFmtId="164" fontId="4" fillId="0" borderId="10" xfId="2" applyNumberFormat="1" applyFont="1" applyBorder="1"/>
    <xf numFmtId="164" fontId="5" fillId="0" borderId="24" xfId="2" applyNumberFormat="1" applyFont="1" applyFill="1" applyBorder="1"/>
    <xf numFmtId="164" fontId="5" fillId="6" borderId="36" xfId="2" applyNumberFormat="1" applyFont="1" applyFill="1" applyBorder="1" applyAlignment="1"/>
    <xf numFmtId="0" fontId="5" fillId="8" borderId="0" xfId="2" applyFont="1" applyFill="1" applyBorder="1" applyAlignment="1">
      <alignment horizontal="right"/>
    </xf>
    <xf numFmtId="164" fontId="5" fillId="8" borderId="37" xfId="2" applyNumberFormat="1" applyFont="1" applyFill="1" applyBorder="1" applyAlignment="1"/>
    <xf numFmtId="164" fontId="5" fillId="0" borderId="11" xfId="2" applyNumberFormat="1" applyFont="1" applyBorder="1" applyAlignment="1"/>
    <xf numFmtId="10" fontId="5" fillId="5" borderId="0" xfId="2" applyNumberFormat="1" applyFont="1" applyFill="1" applyBorder="1" applyAlignment="1">
      <alignment horizontal="right"/>
    </xf>
    <xf numFmtId="164" fontId="5" fillId="0" borderId="15" xfId="2" applyNumberFormat="1" applyFont="1" applyBorder="1"/>
    <xf numFmtId="0" fontId="4" fillId="0" borderId="0" xfId="2" applyFont="1" applyAlignment="1">
      <alignment vertical="center"/>
    </xf>
    <xf numFmtId="0" fontId="4" fillId="0" borderId="0" xfId="2" applyFont="1"/>
    <xf numFmtId="14" fontId="5" fillId="0" borderId="0" xfId="2" applyNumberFormat="1" applyFont="1" applyAlignment="1"/>
    <xf numFmtId="164" fontId="12" fillId="0" borderId="0" xfId="2" applyNumberFormat="1" applyFont="1" applyFill="1"/>
    <xf numFmtId="164" fontId="12" fillId="0" borderId="0" xfId="2" applyNumberFormat="1" applyFont="1"/>
    <xf numFmtId="164" fontId="11" fillId="0" borderId="8" xfId="0" applyNumberFormat="1" applyFont="1" applyBorder="1" applyAlignment="1">
      <alignment wrapText="1"/>
    </xf>
    <xf numFmtId="164" fontId="11" fillId="0" borderId="0" xfId="0" applyNumberFormat="1" applyFont="1" applyBorder="1"/>
    <xf numFmtId="0" fontId="11" fillId="0" borderId="0" xfId="0" applyFont="1" applyBorder="1"/>
    <xf numFmtId="164" fontId="0" fillId="0" borderId="0" xfId="0" applyNumberFormat="1"/>
    <xf numFmtId="164" fontId="14" fillId="0" borderId="0" xfId="0" applyNumberFormat="1" applyFont="1"/>
    <xf numFmtId="164" fontId="4" fillId="0" borderId="6" xfId="2" applyNumberFormat="1" applyFont="1" applyBorder="1"/>
    <xf numFmtId="164" fontId="4" fillId="0" borderId="12" xfId="2" applyNumberFormat="1" applyFont="1" applyFill="1" applyBorder="1" applyAlignment="1"/>
    <xf numFmtId="164" fontId="4" fillId="0" borderId="10" xfId="2" applyNumberFormat="1" applyFont="1" applyFill="1" applyBorder="1" applyAlignment="1"/>
    <xf numFmtId="164" fontId="5" fillId="0" borderId="27" xfId="2" applyNumberFormat="1" applyFont="1" applyFill="1" applyBorder="1" applyAlignment="1"/>
    <xf numFmtId="164" fontId="10" fillId="0" borderId="10" xfId="2" applyNumberFormat="1" applyFont="1" applyFill="1" applyBorder="1" applyAlignment="1"/>
    <xf numFmtId="164" fontId="4" fillId="0" borderId="31" xfId="2" applyNumberFormat="1" applyFont="1" applyFill="1" applyBorder="1" applyAlignment="1"/>
    <xf numFmtId="164" fontId="5" fillId="0" borderId="11" xfId="2" applyNumberFormat="1" applyFont="1" applyBorder="1"/>
    <xf numFmtId="3" fontId="11" fillId="0" borderId="0" xfId="2" applyNumberFormat="1" applyFont="1"/>
    <xf numFmtId="164" fontId="4" fillId="0" borderId="21" xfId="2" applyNumberFormat="1" applyFont="1" applyFill="1" applyBorder="1" applyAlignment="1"/>
    <xf numFmtId="0" fontId="5" fillId="7" borderId="0" xfId="2" applyFont="1" applyFill="1" applyBorder="1" applyAlignment="1"/>
    <xf numFmtId="0" fontId="4" fillId="0" borderId="0" xfId="2" applyFont="1" applyFill="1" applyAlignment="1">
      <alignment vertical="center" wrapText="1"/>
    </xf>
    <xf numFmtId="0" fontId="5" fillId="9" borderId="0" xfId="2" applyFont="1" applyFill="1" applyAlignment="1">
      <alignment horizontal="right"/>
    </xf>
    <xf numFmtId="0" fontId="4" fillId="9" borderId="0" xfId="2" applyFont="1" applyFill="1"/>
    <xf numFmtId="0" fontId="4" fillId="0" borderId="0" xfId="2" applyFont="1" applyFill="1" applyAlignment="1">
      <alignment horizontal="left" vertical="center" wrapText="1"/>
    </xf>
    <xf numFmtId="0" fontId="5" fillId="0" borderId="4" xfId="0" applyFont="1" applyBorder="1" applyAlignment="1">
      <alignment horizontal="right"/>
    </xf>
    <xf numFmtId="0" fontId="5" fillId="0" borderId="1" xfId="0" applyFont="1" applyBorder="1" applyAlignment="1">
      <alignment horizontal="right"/>
    </xf>
    <xf numFmtId="0" fontId="5" fillId="0" borderId="5" xfId="0" applyFont="1" applyBorder="1" applyAlignment="1">
      <alignment horizontal="right"/>
    </xf>
    <xf numFmtId="164" fontId="5" fillId="0" borderId="1" xfId="0" applyNumberFormat="1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4" borderId="9" xfId="0" applyFont="1" applyFill="1" applyBorder="1" applyAlignment="1">
      <alignment horizontal="left"/>
    </xf>
    <xf numFmtId="0" fontId="5" fillId="4" borderId="7" xfId="0" applyFont="1" applyFill="1" applyBorder="1" applyAlignment="1">
      <alignment horizontal="left"/>
    </xf>
    <xf numFmtId="0" fontId="4" fillId="0" borderId="8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4" fillId="0" borderId="10" xfId="0" applyFont="1" applyFill="1" applyBorder="1" applyAlignment="1">
      <alignment horizontal="left"/>
    </xf>
    <xf numFmtId="164" fontId="4" fillId="0" borderId="8" xfId="0" applyNumberFormat="1" applyFont="1" applyFill="1" applyBorder="1" applyAlignment="1">
      <alignment horizontal="right"/>
    </xf>
    <xf numFmtId="164" fontId="4" fillId="0" borderId="10" xfId="0" applyNumberFormat="1" applyFont="1" applyFill="1" applyBorder="1" applyAlignment="1">
      <alignment horizontal="right"/>
    </xf>
    <xf numFmtId="0" fontId="4" fillId="0" borderId="3" xfId="0" applyFont="1" applyFill="1" applyBorder="1" applyAlignment="1" applyProtection="1">
      <alignment horizontal="left"/>
      <protection locked="0"/>
    </xf>
    <xf numFmtId="0" fontId="4" fillId="0" borderId="2" xfId="0" applyFont="1" applyFill="1" applyBorder="1" applyAlignment="1" applyProtection="1">
      <alignment horizontal="left"/>
      <protection locked="0"/>
    </xf>
    <xf numFmtId="0" fontId="4" fillId="0" borderId="13" xfId="0" applyFont="1" applyFill="1" applyBorder="1" applyAlignment="1" applyProtection="1">
      <alignment horizontal="left"/>
      <protection locked="0"/>
    </xf>
    <xf numFmtId="164" fontId="4" fillId="0" borderId="3" xfId="0" applyNumberFormat="1" applyFont="1" applyFill="1" applyBorder="1" applyAlignment="1" applyProtection="1">
      <alignment horizontal="right"/>
      <protection locked="0"/>
    </xf>
    <xf numFmtId="164" fontId="4" fillId="0" borderId="13" xfId="0" applyNumberFormat="1" applyFont="1" applyFill="1" applyBorder="1" applyAlignment="1" applyProtection="1">
      <alignment horizontal="right"/>
      <protection locked="0"/>
    </xf>
    <xf numFmtId="0" fontId="4" fillId="0" borderId="8" xfId="0" applyFont="1" applyFill="1" applyBorder="1" applyAlignment="1" applyProtection="1">
      <alignment horizontal="left"/>
      <protection locked="0"/>
    </xf>
    <xf numFmtId="0" fontId="4" fillId="0" borderId="0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164" fontId="4" fillId="0" borderId="8" xfId="0" applyNumberFormat="1" applyFont="1" applyFill="1" applyBorder="1" applyAlignment="1" applyProtection="1">
      <alignment horizontal="right"/>
      <protection locked="0"/>
    </xf>
    <xf numFmtId="164" fontId="4" fillId="0" borderId="10" xfId="0" applyNumberFormat="1" applyFont="1" applyFill="1" applyBorder="1" applyAlignment="1" applyProtection="1">
      <alignment horizontal="right"/>
      <protection locked="0"/>
    </xf>
    <xf numFmtId="0" fontId="5" fillId="2" borderId="9" xfId="0" applyFont="1" applyFill="1" applyBorder="1" applyAlignment="1">
      <alignment horizontal="left" wrapText="1"/>
    </xf>
    <xf numFmtId="0" fontId="5" fillId="2" borderId="7" xfId="0" applyFont="1" applyFill="1" applyBorder="1" applyAlignment="1">
      <alignment horizontal="left" wrapText="1"/>
    </xf>
    <xf numFmtId="0" fontId="5" fillId="2" borderId="12" xfId="0" applyFont="1" applyFill="1" applyBorder="1" applyAlignment="1">
      <alignment horizontal="left" wrapText="1"/>
    </xf>
    <xf numFmtId="0" fontId="5" fillId="0" borderId="16" xfId="0" applyFont="1" applyBorder="1" applyAlignment="1">
      <alignment horizontal="right"/>
    </xf>
    <xf numFmtId="0" fontId="5" fillId="0" borderId="14" xfId="0" applyFont="1" applyBorder="1" applyAlignment="1">
      <alignment horizontal="right"/>
    </xf>
    <xf numFmtId="164" fontId="5" fillId="0" borderId="16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8" xfId="0" applyFont="1" applyBorder="1" applyAlignment="1">
      <alignment horizontal="right"/>
    </xf>
    <xf numFmtId="0" fontId="5" fillId="0" borderId="0" xfId="0" applyFont="1" applyBorder="1" applyAlignment="1">
      <alignment horizontal="right"/>
    </xf>
    <xf numFmtId="164" fontId="5" fillId="0" borderId="8" xfId="0" applyNumberFormat="1" applyFont="1" applyBorder="1" applyAlignment="1">
      <alignment horizontal="right"/>
    </xf>
    <xf numFmtId="164" fontId="5" fillId="0" borderId="10" xfId="0" applyNumberFormat="1" applyFont="1" applyBorder="1" applyAlignment="1">
      <alignment horizontal="right"/>
    </xf>
    <xf numFmtId="0" fontId="4" fillId="0" borderId="8" xfId="2" applyFont="1" applyFill="1" applyBorder="1" applyAlignment="1" applyProtection="1">
      <protection locked="0"/>
    </xf>
    <xf numFmtId="0" fontId="4" fillId="0" borderId="0" xfId="2" applyFont="1" applyFill="1" applyBorder="1" applyAlignment="1" applyProtection="1">
      <protection locked="0"/>
    </xf>
    <xf numFmtId="0" fontId="4" fillId="0" borderId="10" xfId="2" applyFont="1" applyFill="1" applyBorder="1" applyAlignment="1" applyProtection="1">
      <protection locked="0"/>
    </xf>
    <xf numFmtId="0" fontId="1" fillId="0" borderId="4" xfId="2" applyFont="1" applyBorder="1" applyAlignment="1">
      <alignment horizontal="center" vertical="center"/>
    </xf>
    <xf numFmtId="0" fontId="1" fillId="0" borderId="1" xfId="2" applyFont="1" applyBorder="1" applyAlignment="1">
      <alignment horizontal="center" vertical="center"/>
    </xf>
    <xf numFmtId="0" fontId="1" fillId="0" borderId="5" xfId="2" applyFont="1" applyBorder="1" applyAlignment="1">
      <alignment horizontal="center" vertical="center"/>
    </xf>
    <xf numFmtId="0" fontId="4" fillId="0" borderId="9" xfId="2" applyFont="1" applyFill="1" applyBorder="1" applyAlignment="1" applyProtection="1">
      <protection locked="0"/>
    </xf>
    <xf numFmtId="0" fontId="4" fillId="0" borderId="7" xfId="2" applyFont="1" applyFill="1" applyBorder="1" applyAlignment="1" applyProtection="1">
      <protection locked="0"/>
    </xf>
    <xf numFmtId="0" fontId="4" fillId="0" borderId="12" xfId="2" applyFont="1" applyFill="1" applyBorder="1" applyAlignment="1" applyProtection="1">
      <protection locked="0"/>
    </xf>
    <xf numFmtId="0" fontId="4" fillId="0" borderId="8" xfId="2" applyFont="1" applyBorder="1" applyAlignment="1">
      <alignment horizontal="left"/>
    </xf>
    <xf numFmtId="0" fontId="4" fillId="0" borderId="0" xfId="2" applyFont="1" applyBorder="1" applyAlignment="1">
      <alignment horizontal="left"/>
    </xf>
    <xf numFmtId="0" fontId="4" fillId="0" borderId="10" xfId="2" applyFont="1" applyBorder="1" applyAlignment="1">
      <alignment horizontal="left"/>
    </xf>
    <xf numFmtId="164" fontId="4" fillId="0" borderId="8" xfId="2" applyNumberFormat="1" applyFont="1" applyBorder="1" applyAlignment="1">
      <alignment horizontal="right"/>
    </xf>
    <xf numFmtId="164" fontId="4" fillId="0" borderId="10" xfId="2" applyNumberFormat="1" applyFont="1" applyBorder="1" applyAlignment="1">
      <alignment horizontal="right"/>
    </xf>
    <xf numFmtId="0" fontId="5" fillId="3" borderId="9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5" fillId="0" borderId="4" xfId="2" applyFont="1" applyBorder="1" applyAlignment="1">
      <alignment horizontal="right"/>
    </xf>
    <xf numFmtId="0" fontId="5" fillId="0" borderId="1" xfId="2" applyFont="1" applyBorder="1" applyAlignment="1">
      <alignment horizontal="right"/>
    </xf>
    <xf numFmtId="0" fontId="5" fillId="0" borderId="5" xfId="2" applyFont="1" applyBorder="1" applyAlignment="1">
      <alignment horizontal="right"/>
    </xf>
    <xf numFmtId="0" fontId="5" fillId="6" borderId="4" xfId="2" applyFont="1" applyFill="1" applyBorder="1" applyAlignment="1">
      <alignment horizontal="right"/>
    </xf>
    <xf numFmtId="0" fontId="5" fillId="6" borderId="1" xfId="2" applyFont="1" applyFill="1" applyBorder="1" applyAlignment="1">
      <alignment horizontal="right"/>
    </xf>
    <xf numFmtId="0" fontId="5" fillId="6" borderId="5" xfId="2" applyFont="1" applyFill="1" applyBorder="1" applyAlignment="1">
      <alignment horizontal="right"/>
    </xf>
    <xf numFmtId="164" fontId="5" fillId="6" borderId="4" xfId="2" applyNumberFormat="1" applyFont="1" applyFill="1" applyBorder="1" applyAlignment="1">
      <alignment horizontal="right"/>
    </xf>
    <xf numFmtId="0" fontId="3" fillId="0" borderId="0" xfId="0" applyFont="1" applyAlignment="1">
      <alignment horizontal="center"/>
    </xf>
    <xf numFmtId="0" fontId="0" fillId="7" borderId="0" xfId="0" applyFill="1" applyAlignment="1">
      <alignment horizontal="center"/>
    </xf>
    <xf numFmtId="165" fontId="5" fillId="7" borderId="1" xfId="0" applyNumberFormat="1" applyFont="1" applyFill="1" applyBorder="1" applyAlignment="1">
      <alignment horizontal="left"/>
    </xf>
    <xf numFmtId="0" fontId="4" fillId="0" borderId="0" xfId="2" applyFont="1" applyAlignment="1">
      <alignment horizontal="center"/>
    </xf>
    <xf numFmtId="0" fontId="5" fillId="0" borderId="2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37" fontId="5" fillId="0" borderId="4" xfId="2" applyNumberFormat="1" applyFont="1" applyBorder="1" applyAlignment="1">
      <alignment horizontal="center" vertical="center"/>
    </xf>
    <xf numFmtId="0" fontId="5" fillId="0" borderId="1" xfId="2" applyFont="1" applyBorder="1" applyAlignment="1">
      <alignment vertical="center"/>
    </xf>
    <xf numFmtId="0" fontId="5" fillId="6" borderId="18" xfId="2" applyFont="1" applyFill="1" applyBorder="1" applyAlignment="1">
      <alignment horizontal="center" vertical="center" wrapText="1"/>
    </xf>
    <xf numFmtId="0" fontId="5" fillId="6" borderId="6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1" xfId="2" applyFont="1" applyFill="1" applyBorder="1" applyAlignment="1">
      <alignment horizontal="center" vertical="center" wrapText="1"/>
    </xf>
    <xf numFmtId="0" fontId="5" fillId="7" borderId="2" xfId="0" applyFont="1" applyFill="1" applyBorder="1" applyAlignment="1">
      <alignment horizontal="left"/>
    </xf>
    <xf numFmtId="0" fontId="5" fillId="7" borderId="1" xfId="0" applyFont="1" applyFill="1" applyBorder="1" applyAlignment="1">
      <alignment horizontal="left"/>
    </xf>
    <xf numFmtId="164" fontId="5" fillId="0" borderId="3" xfId="0" applyNumberFormat="1" applyFont="1" applyBorder="1" applyAlignment="1">
      <alignment horizontal="right"/>
    </xf>
    <xf numFmtId="164" fontId="5" fillId="0" borderId="13" xfId="0" applyNumberFormat="1" applyFont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 applyProtection="1">
      <alignment horizontal="right"/>
      <protection locked="0"/>
    </xf>
    <xf numFmtId="0" fontId="4" fillId="0" borderId="0" xfId="2" applyFont="1" applyAlignment="1">
      <alignment horizontal="left" vertical="center"/>
    </xf>
    <xf numFmtId="0" fontId="8" fillId="0" borderId="0" xfId="2" applyFont="1" applyAlignment="1">
      <alignment horizontal="left"/>
    </xf>
    <xf numFmtId="0" fontId="4" fillId="0" borderId="0" xfId="2" applyFont="1" applyAlignment="1">
      <alignment horizontal="left" vertical="center" wrapText="1"/>
    </xf>
    <xf numFmtId="0" fontId="5" fillId="4" borderId="9" xfId="0" applyFont="1" applyFill="1" applyBorder="1" applyAlignment="1">
      <alignment horizontal="left" wrapText="1"/>
    </xf>
    <xf numFmtId="0" fontId="5" fillId="4" borderId="7" xfId="0" applyFont="1" applyFill="1" applyBorder="1" applyAlignment="1">
      <alignment horizontal="left" wrapText="1"/>
    </xf>
    <xf numFmtId="0" fontId="5" fillId="4" borderId="12" xfId="0" applyFont="1" applyFill="1" applyBorder="1" applyAlignment="1">
      <alignment horizontal="left" wrapText="1"/>
    </xf>
    <xf numFmtId="164" fontId="4" fillId="0" borderId="2" xfId="0" applyNumberFormat="1" applyFont="1" applyFill="1" applyBorder="1" applyAlignment="1" applyProtection="1">
      <alignment horizontal="right"/>
      <protection locked="0"/>
    </xf>
    <xf numFmtId="0" fontId="4" fillId="0" borderId="3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left"/>
    </xf>
    <xf numFmtId="164" fontId="4" fillId="0" borderId="3" xfId="0" applyNumberFormat="1" applyFont="1" applyFill="1" applyBorder="1" applyAlignment="1">
      <alignment horizontal="right"/>
    </xf>
    <xf numFmtId="164" fontId="4" fillId="0" borderId="13" xfId="0" applyNumberFormat="1" applyFont="1" applyFill="1" applyBorder="1" applyAlignment="1">
      <alignment horizontal="right"/>
    </xf>
    <xf numFmtId="0" fontId="5" fillId="0" borderId="22" xfId="0" applyFont="1" applyFill="1" applyBorder="1" applyAlignment="1">
      <alignment horizontal="right"/>
    </xf>
    <xf numFmtId="0" fontId="5" fillId="0" borderId="23" xfId="0" applyFont="1" applyFill="1" applyBorder="1" applyAlignment="1">
      <alignment horizontal="right"/>
    </xf>
    <xf numFmtId="164" fontId="5" fillId="0" borderId="22" xfId="0" applyNumberFormat="1" applyFont="1" applyFill="1" applyBorder="1" applyAlignment="1">
      <alignment horizontal="right" wrapText="1"/>
    </xf>
    <xf numFmtId="164" fontId="5" fillId="0" borderId="25" xfId="0" applyNumberFormat="1" applyFont="1" applyFill="1" applyBorder="1" applyAlignment="1">
      <alignment horizontal="right" wrapText="1"/>
    </xf>
    <xf numFmtId="0" fontId="5" fillId="6" borderId="32" xfId="0" applyFont="1" applyFill="1" applyBorder="1" applyAlignment="1">
      <alignment horizontal="right"/>
    </xf>
    <xf numFmtId="0" fontId="5" fillId="6" borderId="33" xfId="0" applyFont="1" applyFill="1" applyBorder="1" applyAlignment="1">
      <alignment horizontal="right"/>
    </xf>
    <xf numFmtId="164" fontId="5" fillId="6" borderId="34" xfId="0" applyNumberFormat="1" applyFont="1" applyFill="1" applyBorder="1" applyAlignment="1">
      <alignment horizontal="right"/>
    </xf>
    <xf numFmtId="0" fontId="5" fillId="6" borderId="35" xfId="0" applyFont="1" applyFill="1" applyBorder="1" applyAlignment="1">
      <alignment horizontal="right"/>
    </xf>
    <xf numFmtId="164" fontId="5" fillId="0" borderId="4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" xfId="0" applyFont="1" applyBorder="1" applyAlignment="1">
      <alignment horizontal="right"/>
    </xf>
    <xf numFmtId="0" fontId="3" fillId="0" borderId="0" xfId="2" applyFont="1" applyAlignment="1">
      <alignment horizontal="center"/>
    </xf>
    <xf numFmtId="0" fontId="5" fillId="9" borderId="2" xfId="2" applyFont="1" applyFill="1" applyBorder="1" applyAlignment="1">
      <alignment horizontal="left"/>
    </xf>
    <xf numFmtId="0" fontId="1" fillId="9" borderId="0" xfId="2" applyFill="1" applyAlignment="1">
      <alignment horizontal="center"/>
    </xf>
    <xf numFmtId="0" fontId="5" fillId="9" borderId="1" xfId="2" applyFont="1" applyFill="1" applyBorder="1" applyAlignment="1">
      <alignment horizontal="left"/>
    </xf>
    <xf numFmtId="165" fontId="5" fillId="9" borderId="1" xfId="2" applyNumberFormat="1" applyFont="1" applyFill="1" applyBorder="1" applyAlignment="1">
      <alignment horizontal="left"/>
    </xf>
    <xf numFmtId="0" fontId="5" fillId="3" borderId="9" xfId="2" applyFont="1" applyFill="1" applyBorder="1" applyAlignment="1">
      <alignment horizontal="left"/>
    </xf>
    <xf numFmtId="0" fontId="5" fillId="3" borderId="7" xfId="2" applyFont="1" applyFill="1" applyBorder="1" applyAlignment="1">
      <alignment horizontal="left"/>
    </xf>
    <xf numFmtId="0" fontId="4" fillId="0" borderId="8" xfId="2" applyFont="1" applyFill="1" applyBorder="1" applyAlignment="1">
      <alignment horizontal="left"/>
    </xf>
    <xf numFmtId="0" fontId="4" fillId="0" borderId="0" xfId="2" applyFont="1" applyFill="1" applyBorder="1" applyAlignment="1">
      <alignment horizontal="left"/>
    </xf>
    <xf numFmtId="0" fontId="4" fillId="0" borderId="10" xfId="2" applyFont="1" applyFill="1" applyBorder="1" applyAlignment="1">
      <alignment horizontal="left"/>
    </xf>
    <xf numFmtId="164" fontId="4" fillId="0" borderId="8" xfId="2" applyNumberFormat="1" applyFont="1" applyFill="1" applyBorder="1" applyAlignment="1">
      <alignment horizontal="right"/>
    </xf>
    <xf numFmtId="164" fontId="4" fillId="0" borderId="10" xfId="2" applyNumberFormat="1" applyFont="1" applyFill="1" applyBorder="1" applyAlignment="1">
      <alignment horizontal="right"/>
    </xf>
    <xf numFmtId="0" fontId="4" fillId="0" borderId="3" xfId="2" applyFont="1" applyFill="1" applyBorder="1" applyAlignment="1" applyProtection="1">
      <alignment horizontal="left"/>
      <protection locked="0"/>
    </xf>
    <xf numFmtId="0" fontId="4" fillId="0" borderId="2" xfId="2" applyFont="1" applyFill="1" applyBorder="1" applyAlignment="1" applyProtection="1">
      <alignment horizontal="left"/>
      <protection locked="0"/>
    </xf>
    <xf numFmtId="0" fontId="4" fillId="0" borderId="13" xfId="2" applyFont="1" applyFill="1" applyBorder="1" applyAlignment="1" applyProtection="1">
      <alignment horizontal="left"/>
      <protection locked="0"/>
    </xf>
    <xf numFmtId="164" fontId="4" fillId="0" borderId="3" xfId="2" applyNumberFormat="1" applyFont="1" applyFill="1" applyBorder="1" applyAlignment="1" applyProtection="1">
      <alignment horizontal="right"/>
      <protection locked="0"/>
    </xf>
    <xf numFmtId="164" fontId="4" fillId="0" borderId="13" xfId="2" applyNumberFormat="1" applyFont="1" applyFill="1" applyBorder="1" applyAlignment="1" applyProtection="1">
      <alignment horizontal="right"/>
      <protection locked="0"/>
    </xf>
    <xf numFmtId="164" fontId="5" fillId="0" borderId="1" xfId="2" applyNumberFormat="1" applyFont="1" applyBorder="1" applyAlignment="1">
      <alignment horizontal="right"/>
    </xf>
    <xf numFmtId="164" fontId="5" fillId="0" borderId="5" xfId="2" applyNumberFormat="1" applyFont="1" applyBorder="1" applyAlignment="1">
      <alignment horizontal="right"/>
    </xf>
    <xf numFmtId="0" fontId="5" fillId="4" borderId="9" xfId="2" applyFont="1" applyFill="1" applyBorder="1" applyAlignment="1">
      <alignment horizontal="left"/>
    </xf>
    <xf numFmtId="0" fontId="5" fillId="4" borderId="7" xfId="2" applyFont="1" applyFill="1" applyBorder="1" applyAlignment="1">
      <alignment horizontal="left"/>
    </xf>
    <xf numFmtId="0" fontId="5" fillId="4" borderId="9" xfId="2" applyFont="1" applyFill="1" applyBorder="1" applyAlignment="1">
      <alignment wrapText="1"/>
    </xf>
    <xf numFmtId="0" fontId="5" fillId="4" borderId="7" xfId="2" applyFont="1" applyFill="1" applyBorder="1" applyAlignment="1">
      <alignment wrapText="1"/>
    </xf>
    <xf numFmtId="0" fontId="4" fillId="0" borderId="8" xfId="2" applyFont="1" applyFill="1" applyBorder="1" applyAlignment="1" applyProtection="1">
      <alignment horizontal="left"/>
      <protection locked="0"/>
    </xf>
    <xf numFmtId="0" fontId="4" fillId="0" borderId="0" xfId="2" applyFont="1" applyFill="1" applyBorder="1" applyAlignment="1" applyProtection="1">
      <alignment horizontal="left"/>
      <protection locked="0"/>
    </xf>
    <xf numFmtId="164" fontId="4" fillId="0" borderId="8" xfId="2" applyNumberFormat="1" applyFont="1" applyFill="1" applyBorder="1" applyAlignment="1" applyProtection="1">
      <alignment horizontal="right"/>
      <protection locked="0"/>
    </xf>
    <xf numFmtId="164" fontId="4" fillId="0" borderId="10" xfId="2" applyNumberFormat="1" applyFont="1" applyFill="1" applyBorder="1" applyAlignment="1" applyProtection="1">
      <alignment horizontal="right"/>
      <protection locked="0"/>
    </xf>
    <xf numFmtId="0" fontId="4" fillId="0" borderId="10" xfId="2" applyFont="1" applyFill="1" applyBorder="1" applyAlignment="1" applyProtection="1">
      <alignment horizontal="left"/>
      <protection locked="0"/>
    </xf>
    <xf numFmtId="0" fontId="5" fillId="0" borderId="8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38" xfId="2" applyFont="1" applyBorder="1" applyAlignment="1">
      <alignment horizontal="center" vertical="center" wrapText="1"/>
    </xf>
    <xf numFmtId="0" fontId="5" fillId="0" borderId="39" xfId="2" applyFont="1" applyBorder="1" applyAlignment="1">
      <alignment horizontal="center" vertical="center" wrapText="1"/>
    </xf>
    <xf numFmtId="0" fontId="4" fillId="0" borderId="8" xfId="2" applyFont="1" applyFill="1" applyBorder="1" applyAlignment="1">
      <alignment horizontal="left" wrapText="1"/>
    </xf>
    <xf numFmtId="0" fontId="4" fillId="0" borderId="0" xfId="2" applyFont="1" applyFill="1" applyBorder="1" applyAlignment="1">
      <alignment horizontal="left" wrapText="1"/>
    </xf>
    <xf numFmtId="0" fontId="4" fillId="0" borderId="10" xfId="2" applyFont="1" applyFill="1" applyBorder="1" applyAlignment="1">
      <alignment horizontal="left" wrapText="1"/>
    </xf>
    <xf numFmtId="164" fontId="4" fillId="0" borderId="8" xfId="2" applyNumberFormat="1" applyFont="1" applyFill="1" applyBorder="1" applyAlignment="1">
      <alignment horizontal="right" wrapText="1"/>
    </xf>
    <xf numFmtId="164" fontId="4" fillId="0" borderId="10" xfId="2" applyNumberFormat="1" applyFont="1" applyFill="1" applyBorder="1" applyAlignment="1">
      <alignment horizontal="right" wrapText="1"/>
    </xf>
    <xf numFmtId="0" fontId="5" fillId="0" borderId="26" xfId="2" applyFont="1" applyFill="1" applyBorder="1" applyAlignment="1">
      <alignment horizontal="right"/>
    </xf>
    <xf numFmtId="0" fontId="5" fillId="0" borderId="28" xfId="2" applyFont="1" applyFill="1" applyBorder="1" applyAlignment="1">
      <alignment horizontal="right"/>
    </xf>
    <xf numFmtId="0" fontId="5" fillId="0" borderId="27" xfId="2" applyFont="1" applyFill="1" applyBorder="1" applyAlignment="1">
      <alignment horizontal="right"/>
    </xf>
    <xf numFmtId="164" fontId="5" fillId="0" borderId="26" xfId="2" applyNumberFormat="1" applyFont="1" applyFill="1" applyBorder="1" applyAlignment="1">
      <alignment horizontal="right"/>
    </xf>
    <xf numFmtId="164" fontId="5" fillId="0" borderId="27" xfId="2" applyNumberFormat="1" applyFont="1" applyFill="1" applyBorder="1" applyAlignment="1">
      <alignment horizontal="right"/>
    </xf>
    <xf numFmtId="0" fontId="10" fillId="0" borderId="3" xfId="2" applyFont="1" applyFill="1" applyBorder="1" applyAlignment="1">
      <alignment horizontal="right"/>
    </xf>
    <xf numFmtId="0" fontId="10" fillId="0" borderId="2" xfId="2" applyFont="1" applyFill="1" applyBorder="1" applyAlignment="1">
      <alignment horizontal="right"/>
    </xf>
    <xf numFmtId="0" fontId="10" fillId="0" borderId="13" xfId="2" applyFont="1" applyFill="1" applyBorder="1" applyAlignment="1">
      <alignment horizontal="right"/>
    </xf>
    <xf numFmtId="164" fontId="10" fillId="0" borderId="3" xfId="2" applyNumberFormat="1" applyFont="1" applyFill="1" applyBorder="1" applyAlignment="1">
      <alignment horizontal="right"/>
    </xf>
    <xf numFmtId="164" fontId="10" fillId="0" borderId="13" xfId="2" applyNumberFormat="1" applyFont="1" applyFill="1" applyBorder="1" applyAlignment="1">
      <alignment horizontal="right"/>
    </xf>
    <xf numFmtId="164" fontId="5" fillId="0" borderId="4" xfId="2" applyNumberFormat="1" applyFont="1" applyBorder="1" applyAlignment="1">
      <alignment horizontal="right"/>
    </xf>
    <xf numFmtId="0" fontId="5" fillId="4" borderId="9" xfId="2" applyFont="1" applyFill="1" applyBorder="1" applyAlignment="1">
      <alignment horizontal="left" wrapText="1"/>
    </xf>
    <xf numFmtId="0" fontId="5" fillId="4" borderId="7" xfId="2" applyFont="1" applyFill="1" applyBorder="1" applyAlignment="1">
      <alignment horizontal="left" wrapText="1"/>
    </xf>
    <xf numFmtId="0" fontId="5" fillId="4" borderId="12" xfId="2" applyFont="1" applyFill="1" applyBorder="1" applyAlignment="1">
      <alignment horizontal="left" wrapText="1"/>
    </xf>
    <xf numFmtId="0" fontId="4" fillId="0" borderId="8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9" xfId="2" applyFont="1" applyFill="1" applyBorder="1" applyAlignment="1">
      <alignment horizontal="left" wrapText="1"/>
    </xf>
    <xf numFmtId="0" fontId="4" fillId="0" borderId="7" xfId="2" applyFont="1" applyFill="1" applyBorder="1" applyAlignment="1">
      <alignment horizontal="left" wrapText="1"/>
    </xf>
    <xf numFmtId="0" fontId="4" fillId="0" borderId="12" xfId="2" applyFont="1" applyFill="1" applyBorder="1" applyAlignment="1">
      <alignment horizontal="left" wrapText="1"/>
    </xf>
    <xf numFmtId="164" fontId="4" fillId="0" borderId="9" xfId="2" applyNumberFormat="1" applyFont="1" applyFill="1" applyBorder="1" applyAlignment="1">
      <alignment horizontal="right" wrapText="1"/>
    </xf>
    <xf numFmtId="164" fontId="4" fillId="0" borderId="12" xfId="2" applyNumberFormat="1" applyFont="1" applyFill="1" applyBorder="1" applyAlignment="1">
      <alignment horizontal="right" wrapText="1"/>
    </xf>
    <xf numFmtId="164" fontId="4" fillId="0" borderId="40" xfId="2" applyNumberFormat="1" applyFont="1" applyFill="1" applyBorder="1" applyAlignment="1">
      <alignment horizontal="right" wrapText="1"/>
    </xf>
    <xf numFmtId="164" fontId="4" fillId="0" borderId="31" xfId="2" applyNumberFormat="1" applyFont="1" applyFill="1" applyBorder="1" applyAlignment="1">
      <alignment horizontal="right" wrapText="1"/>
    </xf>
    <xf numFmtId="0" fontId="4" fillId="0" borderId="3" xfId="2" applyFont="1" applyFill="1" applyBorder="1" applyAlignment="1">
      <alignment horizontal="left"/>
    </xf>
    <xf numFmtId="0" fontId="4" fillId="0" borderId="2" xfId="2" applyFont="1" applyFill="1" applyBorder="1" applyAlignment="1">
      <alignment horizontal="left"/>
    </xf>
    <xf numFmtId="164" fontId="4" fillId="0" borderId="3" xfId="2" applyNumberFormat="1" applyFont="1" applyFill="1" applyBorder="1" applyAlignment="1">
      <alignment horizontal="right"/>
    </xf>
    <xf numFmtId="164" fontId="4" fillId="0" borderId="13" xfId="2" applyNumberFormat="1" applyFont="1" applyFill="1" applyBorder="1" applyAlignment="1">
      <alignment horizontal="right"/>
    </xf>
    <xf numFmtId="0" fontId="5" fillId="0" borderId="22" xfId="2" applyFont="1" applyFill="1" applyBorder="1" applyAlignment="1">
      <alignment horizontal="right"/>
    </xf>
    <xf numFmtId="0" fontId="5" fillId="0" borderId="23" xfId="2" applyFont="1" applyFill="1" applyBorder="1" applyAlignment="1">
      <alignment horizontal="right"/>
    </xf>
    <xf numFmtId="164" fontId="5" fillId="0" borderId="22" xfId="2" applyNumberFormat="1" applyFont="1" applyFill="1" applyBorder="1" applyAlignment="1">
      <alignment horizontal="right" wrapText="1"/>
    </xf>
    <xf numFmtId="164" fontId="5" fillId="0" borderId="25" xfId="2" applyNumberFormat="1" applyFont="1" applyFill="1" applyBorder="1" applyAlignment="1">
      <alignment horizontal="right" wrapText="1"/>
    </xf>
    <xf numFmtId="0" fontId="5" fillId="6" borderId="32" xfId="2" applyFont="1" applyFill="1" applyBorder="1" applyAlignment="1">
      <alignment horizontal="right"/>
    </xf>
    <xf numFmtId="0" fontId="5" fillId="6" borderId="33" xfId="2" applyFont="1" applyFill="1" applyBorder="1" applyAlignment="1">
      <alignment horizontal="right"/>
    </xf>
    <xf numFmtId="164" fontId="5" fillId="6" borderId="34" xfId="2" applyNumberFormat="1" applyFont="1" applyFill="1" applyBorder="1" applyAlignment="1">
      <alignment horizontal="right"/>
    </xf>
    <xf numFmtId="0" fontId="5" fillId="6" borderId="35" xfId="2" applyFont="1" applyFill="1" applyBorder="1" applyAlignment="1">
      <alignment horizontal="right"/>
    </xf>
    <xf numFmtId="0" fontId="5" fillId="0" borderId="2" xfId="2" applyFont="1" applyBorder="1" applyAlignment="1">
      <alignment horizontal="right"/>
    </xf>
    <xf numFmtId="164" fontId="5" fillId="0" borderId="3" xfId="2" applyNumberFormat="1" applyFont="1" applyBorder="1" applyAlignment="1">
      <alignment horizontal="right"/>
    </xf>
    <xf numFmtId="0" fontId="5" fillId="2" borderId="9" xfId="2" applyFont="1" applyFill="1" applyBorder="1" applyAlignment="1">
      <alignment horizontal="left" wrapText="1"/>
    </xf>
    <xf numFmtId="0" fontId="5" fillId="2" borderId="7" xfId="2" applyFont="1" applyFill="1" applyBorder="1" applyAlignment="1">
      <alignment horizontal="left" wrapText="1"/>
    </xf>
    <xf numFmtId="0" fontId="5" fillId="2" borderId="12" xfId="2" applyFont="1" applyFill="1" applyBorder="1" applyAlignment="1">
      <alignment horizontal="left" wrapText="1"/>
    </xf>
    <xf numFmtId="0" fontId="5" fillId="0" borderId="16" xfId="2" applyFont="1" applyBorder="1" applyAlignment="1">
      <alignment horizontal="right"/>
    </xf>
    <xf numFmtId="0" fontId="5" fillId="0" borderId="14" xfId="2" applyFont="1" applyBorder="1" applyAlignment="1">
      <alignment horizontal="right"/>
    </xf>
    <xf numFmtId="164" fontId="5" fillId="0" borderId="16" xfId="2" applyNumberFormat="1" applyFont="1" applyBorder="1" applyAlignment="1">
      <alignment horizontal="right"/>
    </xf>
    <xf numFmtId="0" fontId="5" fillId="0" borderId="15" xfId="2" applyFont="1" applyBorder="1" applyAlignment="1">
      <alignment horizontal="right"/>
    </xf>
    <xf numFmtId="0" fontId="4" fillId="0" borderId="20" xfId="2" applyFont="1" applyFill="1" applyBorder="1" applyAlignment="1">
      <alignment horizontal="right"/>
    </xf>
    <xf numFmtId="0" fontId="4" fillId="0" borderId="19" xfId="2" applyFont="1" applyFill="1" applyBorder="1" applyAlignment="1">
      <alignment horizontal="right"/>
    </xf>
    <xf numFmtId="164" fontId="4" fillId="0" borderId="20" xfId="2" applyNumberFormat="1" applyFont="1" applyFill="1" applyBorder="1" applyAlignment="1">
      <alignment horizontal="right"/>
    </xf>
    <xf numFmtId="0" fontId="4" fillId="0" borderId="21" xfId="2" applyFont="1" applyFill="1" applyBorder="1" applyAlignment="1">
      <alignment horizontal="right"/>
    </xf>
    <xf numFmtId="0" fontId="5" fillId="0" borderId="8" xfId="2" applyFont="1" applyBorder="1" applyAlignment="1">
      <alignment horizontal="right"/>
    </xf>
    <xf numFmtId="0" fontId="5" fillId="0" borderId="0" xfId="2" applyFont="1" applyBorder="1" applyAlignment="1">
      <alignment horizontal="right"/>
    </xf>
    <xf numFmtId="164" fontId="5" fillId="0" borderId="8" xfId="2" applyNumberFormat="1" applyFont="1" applyBorder="1" applyAlignment="1">
      <alignment horizontal="right"/>
    </xf>
    <xf numFmtId="164" fontId="5" fillId="0" borderId="10" xfId="2" applyNumberFormat="1" applyFont="1" applyBorder="1" applyAlignment="1">
      <alignment horizontal="right"/>
    </xf>
    <xf numFmtId="0" fontId="5" fillId="0" borderId="3" xfId="2" applyFont="1" applyBorder="1" applyAlignment="1">
      <alignment horizontal="right"/>
    </xf>
    <xf numFmtId="164" fontId="5" fillId="0" borderId="13" xfId="2" applyNumberFormat="1" applyFont="1" applyBorder="1" applyAlignment="1">
      <alignment horizontal="right"/>
    </xf>
    <xf numFmtId="0" fontId="4" fillId="0" borderId="0" xfId="2" applyFont="1" applyBorder="1" applyAlignment="1">
      <alignment horizontal="center"/>
    </xf>
    <xf numFmtId="0" fontId="4" fillId="0" borderId="10" xfId="2" applyFont="1" applyBorder="1" applyAlignment="1">
      <alignment horizontal="center"/>
    </xf>
    <xf numFmtId="37" fontId="5" fillId="0" borderId="9" xfId="2" applyNumberFormat="1" applyFont="1" applyBorder="1" applyAlignment="1">
      <alignment horizontal="center" vertical="center"/>
    </xf>
    <xf numFmtId="0" fontId="5" fillId="0" borderId="7" xfId="2" applyFont="1" applyBorder="1" applyAlignment="1">
      <alignment vertical="center"/>
    </xf>
    <xf numFmtId="0" fontId="5" fillId="7" borderId="2" xfId="2" applyFont="1" applyFill="1" applyBorder="1" applyAlignment="1">
      <alignment horizontal="left"/>
    </xf>
    <xf numFmtId="0" fontId="5" fillId="7" borderId="0" xfId="2" applyFont="1" applyFill="1" applyBorder="1" applyAlignment="1">
      <alignment horizontal="center"/>
    </xf>
    <xf numFmtId="0" fontId="5" fillId="7" borderId="1" xfId="2" applyFont="1" applyFill="1" applyBorder="1" applyAlignment="1">
      <alignment horizontal="left"/>
    </xf>
    <xf numFmtId="165" fontId="5" fillId="7" borderId="1" xfId="2" applyNumberFormat="1" applyFont="1" applyFill="1" applyBorder="1" applyAlignment="1">
      <alignment horizontal="left"/>
    </xf>
    <xf numFmtId="0" fontId="4" fillId="0" borderId="0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5" fillId="0" borderId="0" xfId="2" applyFont="1" applyBorder="1" applyAlignment="1">
      <alignment horizontal="center" vertical="center" wrapText="1"/>
    </xf>
    <xf numFmtId="0" fontId="5" fillId="0" borderId="3" xfId="2" applyFont="1" applyBorder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164" fontId="10" fillId="0" borderId="3" xfId="0" applyNumberFormat="1" applyFont="1" applyFill="1" applyBorder="1" applyAlignment="1">
      <alignment horizontal="right"/>
    </xf>
    <xf numFmtId="164" fontId="10" fillId="0" borderId="13" xfId="0" applyNumberFormat="1" applyFont="1" applyFill="1" applyBorder="1" applyAlignment="1">
      <alignment horizontal="right"/>
    </xf>
    <xf numFmtId="0" fontId="5" fillId="0" borderId="13" xfId="2" applyFont="1" applyBorder="1" applyAlignment="1">
      <alignment horizontal="right"/>
    </xf>
    <xf numFmtId="0" fontId="4" fillId="0" borderId="30" xfId="2" applyFont="1" applyFill="1" applyBorder="1" applyAlignment="1">
      <alignment horizontal="left" wrapText="1"/>
    </xf>
    <xf numFmtId="0" fontId="4" fillId="0" borderId="31" xfId="2" applyFont="1" applyFill="1" applyBorder="1" applyAlignment="1">
      <alignment horizontal="left" wrapText="1"/>
    </xf>
    <xf numFmtId="0" fontId="5" fillId="0" borderId="28" xfId="2" applyFont="1" applyFill="1" applyBorder="1" applyAlignment="1">
      <alignment horizontal="right" wrapText="1"/>
    </xf>
    <xf numFmtId="164" fontId="5" fillId="0" borderId="26" xfId="2" applyNumberFormat="1" applyFont="1" applyFill="1" applyBorder="1" applyAlignment="1">
      <alignment horizontal="right" wrapText="1"/>
    </xf>
    <xf numFmtId="164" fontId="5" fillId="0" borderId="27" xfId="2" applyNumberFormat="1" applyFont="1" applyFill="1" applyBorder="1" applyAlignment="1">
      <alignment horizontal="right" wrapText="1"/>
    </xf>
    <xf numFmtId="0" fontId="4" fillId="8" borderId="19" xfId="2" applyFont="1" applyFill="1" applyBorder="1" applyAlignment="1">
      <alignment horizontal="right"/>
    </xf>
    <xf numFmtId="0" fontId="4" fillId="8" borderId="21" xfId="2" applyFont="1" applyFill="1" applyBorder="1" applyAlignment="1">
      <alignment horizontal="right"/>
    </xf>
    <xf numFmtId="164" fontId="5" fillId="8" borderId="20" xfId="2" applyNumberFormat="1" applyFont="1" applyFill="1" applyBorder="1" applyAlignment="1">
      <alignment horizontal="right"/>
    </xf>
    <xf numFmtId="164" fontId="5" fillId="8" borderId="21" xfId="2" applyNumberFormat="1" applyFont="1" applyFill="1" applyBorder="1" applyAlignment="1">
      <alignment horizontal="right"/>
    </xf>
    <xf numFmtId="164" fontId="5" fillId="0" borderId="15" xfId="2" applyNumberFormat="1" applyFont="1" applyBorder="1" applyAlignment="1">
      <alignment horizontal="right"/>
    </xf>
    <xf numFmtId="164" fontId="5" fillId="0" borderId="3" xfId="2" applyNumberFormat="1" applyFont="1" applyFill="1" applyBorder="1" applyAlignment="1">
      <alignment horizontal="right"/>
    </xf>
    <xf numFmtId="164" fontId="5" fillId="0" borderId="13" xfId="2" applyNumberFormat="1" applyFont="1" applyFill="1" applyBorder="1" applyAlignment="1">
      <alignment horizontal="right"/>
    </xf>
    <xf numFmtId="0" fontId="5" fillId="0" borderId="1" xfId="2" applyFont="1" applyBorder="1" applyAlignment="1">
      <alignment horizontal="center" vertical="center"/>
    </xf>
    <xf numFmtId="0" fontId="5" fillId="0" borderId="5" xfId="2" applyFont="1" applyBorder="1" applyAlignment="1">
      <alignment horizontal="center" vertical="center"/>
    </xf>
    <xf numFmtId="165" fontId="5" fillId="7" borderId="2" xfId="2" applyNumberFormat="1" applyFont="1" applyFill="1" applyBorder="1" applyAlignment="1">
      <alignment horizontal="left"/>
    </xf>
    <xf numFmtId="0" fontId="5" fillId="7" borderId="0" xfId="0" applyFont="1" applyFill="1" applyBorder="1" applyAlignment="1">
      <alignment horizontal="center"/>
    </xf>
    <xf numFmtId="165" fontId="5" fillId="7" borderId="2" xfId="0" applyNumberFormat="1" applyFont="1" applyFill="1" applyBorder="1" applyAlignment="1">
      <alignment horizontal="left"/>
    </xf>
    <xf numFmtId="0" fontId="4" fillId="7" borderId="0" xfId="0" applyFont="1" applyFill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13" xfId="2" applyFont="1" applyBorder="1" applyAlignment="1">
      <alignment horizontal="center"/>
    </xf>
    <xf numFmtId="0" fontId="5" fillId="2" borderId="4" xfId="2" applyFont="1" applyFill="1" applyBorder="1" applyAlignment="1">
      <alignment horizontal="left" vertical="center" wrapText="1"/>
    </xf>
    <xf numFmtId="0" fontId="5" fillId="2" borderId="1" xfId="2" applyFont="1" applyFill="1" applyBorder="1" applyAlignment="1">
      <alignment horizontal="left" vertical="center" wrapText="1"/>
    </xf>
    <xf numFmtId="0" fontId="5" fillId="3" borderId="12" xfId="0" applyFont="1" applyFill="1" applyBorder="1" applyAlignment="1">
      <alignment horizontal="left"/>
    </xf>
    <xf numFmtId="0" fontId="5" fillId="4" borderId="12" xfId="0" applyFont="1" applyFill="1" applyBorder="1" applyAlignment="1">
      <alignment horizontal="left"/>
    </xf>
    <xf numFmtId="164" fontId="4" fillId="0" borderId="8" xfId="0" applyNumberFormat="1" applyFont="1" applyFill="1" applyBorder="1" applyAlignment="1"/>
    <xf numFmtId="164" fontId="4" fillId="0" borderId="10" xfId="0" applyNumberFormat="1" applyFont="1" applyFill="1" applyBorder="1" applyAlignment="1"/>
    <xf numFmtId="164" fontId="4" fillId="0" borderId="3" xfId="0" applyNumberFormat="1" applyFont="1" applyFill="1" applyBorder="1" applyAlignment="1" applyProtection="1">
      <protection locked="0"/>
    </xf>
    <xf numFmtId="164" fontId="4" fillId="0" borderId="13" xfId="0" applyNumberFormat="1" applyFont="1" applyFill="1" applyBorder="1" applyAlignment="1" applyProtection="1">
      <protection locked="0"/>
    </xf>
    <xf numFmtId="164" fontId="4" fillId="0" borderId="8" xfId="0" applyNumberFormat="1" applyFont="1" applyFill="1" applyBorder="1" applyAlignment="1" applyProtection="1">
      <protection locked="0"/>
    </xf>
    <xf numFmtId="164" fontId="4" fillId="0" borderId="10" xfId="0" applyNumberFormat="1" applyFont="1" applyFill="1" applyBorder="1" applyAlignment="1" applyProtection="1">
      <protection locked="0"/>
    </xf>
    <xf numFmtId="0" fontId="4" fillId="0" borderId="8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wrapText="1"/>
    </xf>
    <xf numFmtId="164" fontId="4" fillId="0" borderId="9" xfId="0" applyNumberFormat="1" applyFont="1" applyFill="1" applyBorder="1" applyAlignment="1">
      <alignment horizontal="right" wrapText="1"/>
    </xf>
    <xf numFmtId="164" fontId="4" fillId="0" borderId="12" xfId="0" applyNumberFormat="1" applyFont="1" applyFill="1" applyBorder="1" applyAlignment="1">
      <alignment horizontal="right" wrapText="1"/>
    </xf>
    <xf numFmtId="0" fontId="4" fillId="0" borderId="9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Fill="1" applyBorder="1" applyAlignment="1">
      <alignment horizontal="left" wrapText="1"/>
    </xf>
    <xf numFmtId="0" fontId="4" fillId="0" borderId="12" xfId="0" applyFont="1" applyFill="1" applyBorder="1" applyAlignment="1">
      <alignment horizontal="left" wrapText="1"/>
    </xf>
    <xf numFmtId="0" fontId="5" fillId="0" borderId="28" xfId="0" applyFont="1" applyFill="1" applyBorder="1" applyAlignment="1">
      <alignment horizontal="right"/>
    </xf>
    <xf numFmtId="164" fontId="5" fillId="0" borderId="26" xfId="0" applyNumberFormat="1" applyFont="1" applyFill="1" applyBorder="1" applyAlignment="1">
      <alignment horizontal="right"/>
    </xf>
    <xf numFmtId="164" fontId="5" fillId="0" borderId="27" xfId="0" applyNumberFormat="1" applyFont="1" applyFill="1" applyBorder="1" applyAlignment="1">
      <alignment horizontal="right"/>
    </xf>
    <xf numFmtId="0" fontId="5" fillId="0" borderId="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right" wrapText="1"/>
    </xf>
    <xf numFmtId="164" fontId="4" fillId="0" borderId="10" xfId="0" applyNumberFormat="1" applyFont="1" applyFill="1" applyBorder="1" applyAlignment="1">
      <alignment horizontal="right" wrapText="1"/>
    </xf>
    <xf numFmtId="0" fontId="10" fillId="0" borderId="2" xfId="0" applyFont="1" applyFill="1" applyBorder="1" applyAlignment="1">
      <alignment horizontal="right"/>
    </xf>
    <xf numFmtId="0" fontId="5" fillId="0" borderId="27" xfId="0" applyFont="1" applyFill="1" applyBorder="1" applyAlignment="1">
      <alignment horizontal="right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wrapText="1"/>
    </xf>
    <xf numFmtId="0" fontId="10" fillId="0" borderId="13" xfId="0" applyFont="1" applyFill="1" applyBorder="1" applyAlignment="1">
      <alignment horizontal="right"/>
    </xf>
    <xf numFmtId="0" fontId="5" fillId="0" borderId="13" xfId="0" applyFont="1" applyBorder="1" applyAlignment="1">
      <alignment horizontal="right"/>
    </xf>
    <xf numFmtId="0" fontId="5" fillId="0" borderId="28" xfId="0" applyFont="1" applyFill="1" applyBorder="1" applyAlignment="1">
      <alignment horizontal="right" wrapText="1"/>
    </xf>
    <xf numFmtId="164" fontId="5" fillId="0" borderId="26" xfId="0" applyNumberFormat="1" applyFont="1" applyFill="1" applyBorder="1" applyAlignment="1">
      <alignment horizontal="right" wrapText="1"/>
    </xf>
    <xf numFmtId="164" fontId="5" fillId="0" borderId="27" xfId="0" applyNumberFormat="1" applyFont="1" applyFill="1" applyBorder="1" applyAlignment="1">
      <alignment horizontal="right" wrapText="1"/>
    </xf>
    <xf numFmtId="0" fontId="4" fillId="0" borderId="30" xfId="0" applyFont="1" applyFill="1" applyBorder="1" applyAlignment="1">
      <alignment horizontal="left" wrapText="1"/>
    </xf>
    <xf numFmtId="0" fontId="4" fillId="0" borderId="31" xfId="0" applyFont="1" applyFill="1" applyBorder="1" applyAlignment="1">
      <alignment horizontal="left" wrapText="1"/>
    </xf>
    <xf numFmtId="0" fontId="4" fillId="0" borderId="8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right"/>
    </xf>
    <xf numFmtId="0" fontId="5" fillId="6" borderId="20" xfId="0" applyFont="1" applyFill="1" applyBorder="1" applyAlignment="1">
      <alignment horizontal="right"/>
    </xf>
    <xf numFmtId="0" fontId="5" fillId="6" borderId="19" xfId="0" applyFont="1" applyFill="1" applyBorder="1" applyAlignment="1">
      <alignment horizontal="right"/>
    </xf>
    <xf numFmtId="164" fontId="5" fillId="6" borderId="20" xfId="0" applyNumberFormat="1" applyFont="1" applyFill="1" applyBorder="1" applyAlignment="1">
      <alignment horizontal="right"/>
    </xf>
    <xf numFmtId="164" fontId="5" fillId="6" borderId="21" xfId="0" applyNumberFormat="1" applyFont="1" applyFill="1" applyBorder="1" applyAlignment="1">
      <alignment horizontal="right"/>
    </xf>
    <xf numFmtId="164" fontId="5" fillId="0" borderId="3" xfId="0" applyNumberFormat="1" applyFont="1" applyFill="1" applyBorder="1" applyAlignment="1">
      <alignment horizontal="right"/>
    </xf>
    <xf numFmtId="164" fontId="5" fillId="0" borderId="13" xfId="0" applyNumberFormat="1" applyFont="1" applyFill="1" applyBorder="1" applyAlignment="1">
      <alignment horizontal="right"/>
    </xf>
    <xf numFmtId="164" fontId="5" fillId="0" borderId="15" xfId="0" applyNumberFormat="1" applyFont="1" applyBorder="1" applyAlignment="1">
      <alignment horizontal="right"/>
    </xf>
    <xf numFmtId="0" fontId="4" fillId="7" borderId="7" xfId="0" applyFont="1" applyFill="1" applyBorder="1" applyAlignment="1">
      <alignment horizontal="center"/>
    </xf>
    <xf numFmtId="0" fontId="5" fillId="2" borderId="5" xfId="2" applyFont="1" applyFill="1" applyBorder="1" applyAlignment="1">
      <alignment horizontal="left" vertical="center" wrapText="1"/>
    </xf>
    <xf numFmtId="164" fontId="4" fillId="0" borderId="0" xfId="0" applyNumberFormat="1" applyFont="1" applyFill="1" applyBorder="1" applyAlignment="1">
      <alignment horizontal="right" wrapText="1"/>
    </xf>
    <xf numFmtId="164" fontId="4" fillId="0" borderId="3" xfId="0" applyNumberFormat="1" applyFont="1" applyFill="1" applyBorder="1" applyAlignment="1">
      <alignment horizontal="right" wrapText="1"/>
    </xf>
    <xf numFmtId="164" fontId="4" fillId="0" borderId="2" xfId="0" applyNumberFormat="1" applyFont="1" applyFill="1" applyBorder="1" applyAlignment="1">
      <alignment horizontal="right" wrapText="1"/>
    </xf>
    <xf numFmtId="0" fontId="5" fillId="6" borderId="21" xfId="0" applyFont="1" applyFill="1" applyBorder="1" applyAlignment="1">
      <alignment horizontal="right"/>
    </xf>
  </cellXfs>
  <cellStyles count="3">
    <cellStyle name="Normal" xfId="0" builtinId="0"/>
    <cellStyle name="Normal 2" xfId="2" xr:uid="{00000000-0005-0000-0000-000001000000}"/>
    <cellStyle name="Percent" xfId="1" builtinId="5"/>
  </cellStyles>
  <dxfs count="0"/>
  <tableStyles count="0" defaultTableStyle="TableStyleMedium9" defaultPivotStyle="PivotStyleLight16"/>
  <colors>
    <mruColors>
      <color rgb="FFFFFF99"/>
      <color rgb="FF9FE0E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I55"/>
  <sheetViews>
    <sheetView showWhiteSpace="0" zoomScaleNormal="100" workbookViewId="0">
      <selection activeCell="G13" sqref="G13"/>
    </sheetView>
  </sheetViews>
  <sheetFormatPr defaultColWidth="8.88671875" defaultRowHeight="13.2" x14ac:dyDescent="0.25"/>
  <cols>
    <col min="1" max="1" width="15.44140625" customWidth="1"/>
    <col min="2" max="2" width="12.44140625" customWidth="1"/>
    <col min="3" max="3" width="12.109375" customWidth="1"/>
    <col min="4" max="4" width="8.6640625" customWidth="1"/>
    <col min="5" max="5" width="15.109375" customWidth="1"/>
    <col min="6" max="6" width="14.33203125" customWidth="1"/>
    <col min="7" max="7" width="14.44140625" customWidth="1"/>
    <col min="8" max="8" width="16.5546875" customWidth="1"/>
    <col min="9" max="9" width="14" customWidth="1"/>
  </cols>
  <sheetData>
    <row r="1" spans="1:9" ht="15.6" x14ac:dyDescent="0.3">
      <c r="A1" s="185" t="s">
        <v>72</v>
      </c>
      <c r="B1" s="185"/>
      <c r="C1" s="185"/>
      <c r="D1" s="185"/>
      <c r="E1" s="185"/>
      <c r="F1" s="185"/>
      <c r="G1" s="185"/>
      <c r="H1" s="185"/>
    </row>
    <row r="2" spans="1:9" ht="13.8" x14ac:dyDescent="0.25">
      <c r="A2" s="48" t="s">
        <v>3</v>
      </c>
      <c r="B2" s="197"/>
      <c r="C2" s="197"/>
      <c r="D2" s="197"/>
      <c r="E2" s="197"/>
      <c r="F2" s="197"/>
      <c r="G2" s="197"/>
      <c r="H2" s="186"/>
    </row>
    <row r="3" spans="1:9" ht="13.8" x14ac:dyDescent="0.25">
      <c r="A3" s="48" t="s">
        <v>68</v>
      </c>
      <c r="B3" s="198"/>
      <c r="C3" s="198"/>
      <c r="D3" s="198"/>
      <c r="E3" s="198"/>
      <c r="F3" s="198"/>
      <c r="G3" s="198"/>
      <c r="H3" s="186"/>
    </row>
    <row r="4" spans="1:9" ht="13.8" x14ac:dyDescent="0.25">
      <c r="A4" s="48" t="s">
        <v>4</v>
      </c>
      <c r="B4" s="198"/>
      <c r="C4" s="198"/>
      <c r="D4" s="198"/>
      <c r="E4" s="198"/>
      <c r="F4" s="198"/>
      <c r="G4" s="198"/>
      <c r="H4" s="186"/>
    </row>
    <row r="5" spans="1:9" ht="13.8" x14ac:dyDescent="0.25">
      <c r="A5" s="49"/>
      <c r="B5" s="49"/>
      <c r="C5" s="48" t="s">
        <v>5</v>
      </c>
      <c r="D5" s="187"/>
      <c r="E5" s="187"/>
      <c r="F5" s="187"/>
      <c r="G5" s="187"/>
      <c r="H5" s="186"/>
    </row>
    <row r="6" spans="1:9" s="1" customFormat="1" ht="13.8" x14ac:dyDescent="0.25">
      <c r="A6" s="188"/>
      <c r="B6" s="188"/>
      <c r="C6" s="188"/>
      <c r="D6" s="188"/>
      <c r="E6" s="188"/>
      <c r="F6" s="188"/>
      <c r="G6" s="188"/>
      <c r="H6" s="188"/>
    </row>
    <row r="7" spans="1:9" ht="13.8" x14ac:dyDescent="0.25">
      <c r="A7" s="189" t="s">
        <v>65</v>
      </c>
      <c r="B7" s="189"/>
      <c r="C7" s="189"/>
      <c r="D7" s="189"/>
      <c r="E7" s="190"/>
      <c r="F7" s="191" t="s">
        <v>10</v>
      </c>
      <c r="G7" s="192"/>
      <c r="H7" s="193" t="s">
        <v>13</v>
      </c>
    </row>
    <row r="8" spans="1:9" ht="44.25" customHeight="1" x14ac:dyDescent="0.25">
      <c r="A8" s="195" t="s">
        <v>76</v>
      </c>
      <c r="B8" s="196"/>
      <c r="C8" s="196"/>
      <c r="D8" s="196"/>
      <c r="E8" s="196"/>
      <c r="F8" s="196"/>
      <c r="G8" s="196"/>
      <c r="H8" s="194"/>
    </row>
    <row r="9" spans="1:9" ht="26.4" x14ac:dyDescent="0.25">
      <c r="A9" s="165" t="s">
        <v>0</v>
      </c>
      <c r="B9" s="166"/>
      <c r="C9" s="167"/>
      <c r="D9" s="7" t="s">
        <v>2</v>
      </c>
      <c r="E9" s="7" t="s">
        <v>25</v>
      </c>
      <c r="F9" s="8" t="s">
        <v>1</v>
      </c>
      <c r="G9" s="9" t="s">
        <v>73</v>
      </c>
      <c r="H9" s="21"/>
    </row>
    <row r="10" spans="1:9" ht="15" customHeight="1" x14ac:dyDescent="0.25">
      <c r="A10" s="168"/>
      <c r="B10" s="169"/>
      <c r="C10" s="170"/>
      <c r="D10" s="39"/>
      <c r="E10" s="40"/>
      <c r="F10" s="41">
        <f t="shared" ref="F10:F13" si="0">IF(E10&gt;199299.99,(199300*D10),D10*E10)</f>
        <v>0</v>
      </c>
      <c r="G10" s="42">
        <f>F10*0.302</f>
        <v>0</v>
      </c>
      <c r="H10" s="23">
        <f t="shared" ref="H10:H13" si="1">SUM(F10:G10)</f>
        <v>0</v>
      </c>
    </row>
    <row r="11" spans="1:9" ht="15" customHeight="1" x14ac:dyDescent="0.25">
      <c r="A11" s="162"/>
      <c r="B11" s="163"/>
      <c r="C11" s="164"/>
      <c r="D11" s="43"/>
      <c r="E11" s="33"/>
      <c r="F11" s="22">
        <f t="shared" si="0"/>
        <v>0</v>
      </c>
      <c r="G11" s="42">
        <f t="shared" ref="G11:G13" si="2">F11*0.302</f>
        <v>0</v>
      </c>
      <c r="H11" s="23">
        <f t="shared" si="1"/>
        <v>0</v>
      </c>
    </row>
    <row r="12" spans="1:9" ht="15" customHeight="1" x14ac:dyDescent="0.25">
      <c r="A12" s="162"/>
      <c r="B12" s="163"/>
      <c r="C12" s="164"/>
      <c r="D12" s="43"/>
      <c r="E12" s="44"/>
      <c r="F12" s="22">
        <f t="shared" si="0"/>
        <v>0</v>
      </c>
      <c r="G12" s="42">
        <f t="shared" si="2"/>
        <v>0</v>
      </c>
      <c r="H12" s="23">
        <f t="shared" si="1"/>
        <v>0</v>
      </c>
    </row>
    <row r="13" spans="1:9" s="1" customFormat="1" ht="15" customHeight="1" x14ac:dyDescent="0.25">
      <c r="A13" s="162"/>
      <c r="B13" s="163"/>
      <c r="C13" s="164"/>
      <c r="D13" s="43"/>
      <c r="E13" s="44"/>
      <c r="F13" s="22">
        <f t="shared" si="0"/>
        <v>0</v>
      </c>
      <c r="G13" s="42">
        <f t="shared" si="2"/>
        <v>0</v>
      </c>
      <c r="H13" s="23">
        <f t="shared" si="1"/>
        <v>0</v>
      </c>
    </row>
    <row r="14" spans="1:9" ht="15" customHeight="1" x14ac:dyDescent="0.25">
      <c r="A14" s="178" t="s">
        <v>6</v>
      </c>
      <c r="B14" s="179"/>
      <c r="C14" s="179"/>
      <c r="D14" s="179"/>
      <c r="E14" s="180"/>
      <c r="F14" s="5">
        <f>SUM(F10:F13)</f>
        <v>0</v>
      </c>
      <c r="G14" s="10">
        <f>SUM(G10:G13)</f>
        <v>0</v>
      </c>
      <c r="H14" s="6"/>
    </row>
    <row r="15" spans="1:9" ht="15" customHeight="1" x14ac:dyDescent="0.25">
      <c r="A15" s="181" t="s">
        <v>47</v>
      </c>
      <c r="B15" s="182"/>
      <c r="C15" s="182"/>
      <c r="D15" s="182"/>
      <c r="E15" s="183"/>
      <c r="F15" s="184">
        <f>F14+G14</f>
        <v>0</v>
      </c>
      <c r="G15" s="183"/>
      <c r="H15" s="19">
        <f>SUM(H10:H13)</f>
        <v>0</v>
      </c>
      <c r="I15" s="114">
        <f>F14+G14</f>
        <v>0</v>
      </c>
    </row>
    <row r="16" spans="1:9" ht="15" customHeight="1" x14ac:dyDescent="0.25">
      <c r="A16" s="176" t="s">
        <v>23</v>
      </c>
      <c r="B16" s="177"/>
      <c r="C16" s="177"/>
      <c r="D16" s="177"/>
      <c r="E16" s="177"/>
      <c r="F16" s="177"/>
      <c r="G16" s="177"/>
      <c r="H16" s="12"/>
    </row>
    <row r="17" spans="1:8" ht="15" customHeight="1" x14ac:dyDescent="0.25">
      <c r="A17" s="136"/>
      <c r="B17" s="137"/>
      <c r="C17" s="137"/>
      <c r="D17" s="137"/>
      <c r="E17" s="138"/>
      <c r="F17" s="139"/>
      <c r="G17" s="140"/>
      <c r="H17" s="24">
        <f t="shared" ref="H17:H20" si="3">F17</f>
        <v>0</v>
      </c>
    </row>
    <row r="18" spans="1:8" ht="15" customHeight="1" x14ac:dyDescent="0.25">
      <c r="A18" s="136"/>
      <c r="B18" s="137"/>
      <c r="C18" s="137"/>
      <c r="D18" s="137"/>
      <c r="E18" s="138"/>
      <c r="F18" s="139"/>
      <c r="G18" s="140"/>
      <c r="H18" s="24">
        <f t="shared" si="3"/>
        <v>0</v>
      </c>
    </row>
    <row r="19" spans="1:8" ht="15" customHeight="1" x14ac:dyDescent="0.25">
      <c r="A19" s="171"/>
      <c r="B19" s="172"/>
      <c r="C19" s="172"/>
      <c r="D19" s="172"/>
      <c r="E19" s="173"/>
      <c r="F19" s="174"/>
      <c r="G19" s="175"/>
      <c r="H19" s="24">
        <f t="shared" si="3"/>
        <v>0</v>
      </c>
    </row>
    <row r="20" spans="1:8" ht="15" customHeight="1" x14ac:dyDescent="0.25">
      <c r="A20" s="141"/>
      <c r="B20" s="142"/>
      <c r="C20" s="142"/>
      <c r="D20" s="142"/>
      <c r="E20" s="143"/>
      <c r="F20" s="144"/>
      <c r="G20" s="145"/>
      <c r="H20" s="24">
        <f t="shared" si="3"/>
        <v>0</v>
      </c>
    </row>
    <row r="21" spans="1:8" ht="15" customHeight="1" x14ac:dyDescent="0.25">
      <c r="A21" s="129" t="s">
        <v>7</v>
      </c>
      <c r="B21" s="130"/>
      <c r="C21" s="130"/>
      <c r="D21" s="130"/>
      <c r="E21" s="131"/>
      <c r="F21" s="132"/>
      <c r="G21" s="133"/>
      <c r="H21" s="14">
        <f>SUM(H17:H20)</f>
        <v>0</v>
      </c>
    </row>
    <row r="22" spans="1:8" ht="15" customHeight="1" x14ac:dyDescent="0.25">
      <c r="A22" s="134" t="s">
        <v>11</v>
      </c>
      <c r="B22" s="135"/>
      <c r="C22" s="135"/>
      <c r="D22" s="135"/>
      <c r="E22" s="135"/>
      <c r="F22" s="135"/>
      <c r="G22" s="135"/>
      <c r="H22" s="15"/>
    </row>
    <row r="23" spans="1:8" ht="15" customHeight="1" x14ac:dyDescent="0.25">
      <c r="A23" s="136"/>
      <c r="B23" s="137"/>
      <c r="C23" s="137"/>
      <c r="D23" s="137"/>
      <c r="E23" s="138"/>
      <c r="F23" s="139"/>
      <c r="G23" s="140"/>
      <c r="H23" s="25">
        <f>F23</f>
        <v>0</v>
      </c>
    </row>
    <row r="24" spans="1:8" s="1" customFormat="1" ht="15" customHeight="1" x14ac:dyDescent="0.25">
      <c r="A24" s="141"/>
      <c r="B24" s="142"/>
      <c r="C24" s="142"/>
      <c r="D24" s="142"/>
      <c r="E24" s="143"/>
      <c r="F24" s="144"/>
      <c r="G24" s="145"/>
      <c r="H24" s="25">
        <f>F24</f>
        <v>0</v>
      </c>
    </row>
    <row r="25" spans="1:8" s="1" customFormat="1" ht="15" customHeight="1" x14ac:dyDescent="0.25">
      <c r="A25" s="129" t="s">
        <v>12</v>
      </c>
      <c r="B25" s="130"/>
      <c r="C25" s="130"/>
      <c r="D25" s="130"/>
      <c r="E25" s="131"/>
      <c r="F25" s="132"/>
      <c r="G25" s="133"/>
      <c r="H25" s="14">
        <f>SUM(H23:H24)</f>
        <v>0</v>
      </c>
    </row>
    <row r="26" spans="1:8" ht="15" customHeight="1" x14ac:dyDescent="0.25">
      <c r="A26" s="134" t="s">
        <v>29</v>
      </c>
      <c r="B26" s="135"/>
      <c r="C26" s="135"/>
      <c r="D26" s="135"/>
      <c r="E26" s="135"/>
      <c r="F26" s="135"/>
      <c r="G26" s="135"/>
      <c r="H26" s="15"/>
    </row>
    <row r="27" spans="1:8" ht="15" customHeight="1" x14ac:dyDescent="0.25">
      <c r="A27" s="136"/>
      <c r="B27" s="137"/>
      <c r="C27" s="137"/>
      <c r="D27" s="137"/>
      <c r="E27" s="138"/>
      <c r="F27" s="139"/>
      <c r="G27" s="140"/>
      <c r="H27" s="25">
        <f>F27</f>
        <v>0</v>
      </c>
    </row>
    <row r="28" spans="1:8" ht="15" customHeight="1" x14ac:dyDescent="0.25">
      <c r="A28" s="146"/>
      <c r="B28" s="147"/>
      <c r="C28" s="147"/>
      <c r="D28" s="147"/>
      <c r="E28" s="148"/>
      <c r="F28" s="149"/>
      <c r="G28" s="150"/>
      <c r="H28" s="25">
        <f>F28</f>
        <v>0</v>
      </c>
    </row>
    <row r="29" spans="1:8" s="1" customFormat="1" ht="15" customHeight="1" x14ac:dyDescent="0.25">
      <c r="A29" s="141"/>
      <c r="B29" s="142"/>
      <c r="C29" s="142"/>
      <c r="D29" s="142"/>
      <c r="E29" s="143"/>
      <c r="F29" s="144"/>
      <c r="G29" s="145"/>
      <c r="H29" s="52">
        <f>F29</f>
        <v>0</v>
      </c>
    </row>
    <row r="30" spans="1:8" s="1" customFormat="1" ht="15" customHeight="1" x14ac:dyDescent="0.25">
      <c r="A30" s="129" t="s">
        <v>8</v>
      </c>
      <c r="B30" s="130"/>
      <c r="C30" s="130"/>
      <c r="D30" s="130"/>
      <c r="E30" s="131"/>
      <c r="F30" s="132"/>
      <c r="G30" s="132"/>
      <c r="H30" s="14">
        <f>SUM(H27:H29)</f>
        <v>0</v>
      </c>
    </row>
    <row r="31" spans="1:8" ht="15" customHeight="1" x14ac:dyDescent="0.25">
      <c r="A31" s="206" t="s">
        <v>28</v>
      </c>
      <c r="B31" s="207"/>
      <c r="C31" s="207"/>
      <c r="D31" s="207"/>
      <c r="E31" s="207"/>
      <c r="F31" s="207"/>
      <c r="G31" s="207"/>
      <c r="H31" s="208"/>
    </row>
    <row r="32" spans="1:8" ht="15" customHeight="1" x14ac:dyDescent="0.25">
      <c r="A32" s="136"/>
      <c r="B32" s="137"/>
      <c r="C32" s="137"/>
      <c r="D32" s="137"/>
      <c r="E32" s="137"/>
      <c r="F32" s="139"/>
      <c r="G32" s="201"/>
      <c r="H32" s="25">
        <f>F32</f>
        <v>0</v>
      </c>
    </row>
    <row r="33" spans="1:9" ht="15" customHeight="1" x14ac:dyDescent="0.25">
      <c r="A33" s="146"/>
      <c r="B33" s="147"/>
      <c r="C33" s="147"/>
      <c r="D33" s="147"/>
      <c r="E33" s="147"/>
      <c r="F33" s="149"/>
      <c r="G33" s="202"/>
      <c r="H33" s="25">
        <f>F33</f>
        <v>0</v>
      </c>
    </row>
    <row r="34" spans="1:9" ht="15" customHeight="1" x14ac:dyDescent="0.25">
      <c r="A34" s="141"/>
      <c r="B34" s="142"/>
      <c r="C34" s="142"/>
      <c r="D34" s="142"/>
      <c r="E34" s="142"/>
      <c r="F34" s="144"/>
      <c r="G34" s="209"/>
      <c r="H34" s="52">
        <f>F34</f>
        <v>0</v>
      </c>
    </row>
    <row r="35" spans="1:9" ht="15" customHeight="1" x14ac:dyDescent="0.25">
      <c r="A35" s="129" t="s">
        <v>22</v>
      </c>
      <c r="B35" s="130"/>
      <c r="C35" s="130"/>
      <c r="D35" s="130"/>
      <c r="E35" s="131"/>
      <c r="F35" s="222"/>
      <c r="G35" s="133"/>
      <c r="H35" s="14">
        <f>SUM(H32:H34)</f>
        <v>0</v>
      </c>
    </row>
    <row r="36" spans="1:9" ht="15" customHeight="1" x14ac:dyDescent="0.25">
      <c r="A36" s="151" t="s">
        <v>26</v>
      </c>
      <c r="B36" s="152"/>
      <c r="C36" s="152"/>
      <c r="D36" s="152"/>
      <c r="E36" s="152"/>
      <c r="F36" s="152"/>
      <c r="G36" s="152"/>
      <c r="H36" s="153"/>
    </row>
    <row r="37" spans="1:9" ht="15" customHeight="1" x14ac:dyDescent="0.25">
      <c r="A37" s="136"/>
      <c r="B37" s="137"/>
      <c r="C37" s="137"/>
      <c r="D37" s="137"/>
      <c r="E37" s="137"/>
      <c r="F37" s="139"/>
      <c r="G37" s="140"/>
      <c r="H37" s="26">
        <f>F37</f>
        <v>0</v>
      </c>
    </row>
    <row r="38" spans="1:9" ht="15" customHeight="1" x14ac:dyDescent="0.25">
      <c r="A38" s="210"/>
      <c r="B38" s="211"/>
      <c r="C38" s="211"/>
      <c r="D38" s="211"/>
      <c r="E38" s="211"/>
      <c r="F38" s="212"/>
      <c r="G38" s="213"/>
      <c r="H38" s="26">
        <f>F38</f>
        <v>0</v>
      </c>
    </row>
    <row r="39" spans="1:9" ht="15" customHeight="1" thickBot="1" x14ac:dyDescent="0.3">
      <c r="A39" s="214" t="s">
        <v>27</v>
      </c>
      <c r="B39" s="215"/>
      <c r="C39" s="215"/>
      <c r="D39" s="215"/>
      <c r="E39" s="215"/>
      <c r="F39" s="216"/>
      <c r="G39" s="217"/>
      <c r="H39" s="16">
        <f>SUM(H37:H38)</f>
        <v>0</v>
      </c>
    </row>
    <row r="40" spans="1:9" ht="15" customHeight="1" thickBot="1" x14ac:dyDescent="0.3">
      <c r="A40" s="218" t="s">
        <v>9</v>
      </c>
      <c r="B40" s="219"/>
      <c r="C40" s="219"/>
      <c r="D40" s="219"/>
      <c r="E40" s="219"/>
      <c r="F40" s="220"/>
      <c r="G40" s="221"/>
      <c r="H40" s="53">
        <f>H15+H21+H25+H30+H35+H39</f>
        <v>0</v>
      </c>
      <c r="I40" s="45"/>
    </row>
    <row r="41" spans="1:9" ht="15" customHeight="1" x14ac:dyDescent="0.3">
      <c r="A41" s="158" t="s">
        <v>31</v>
      </c>
      <c r="B41" s="159"/>
      <c r="C41" s="159"/>
      <c r="D41" s="159"/>
      <c r="E41" s="159"/>
      <c r="F41" s="160"/>
      <c r="G41" s="161"/>
      <c r="H41" s="11">
        <f>H15+H21+H30+H35+H39</f>
        <v>0</v>
      </c>
      <c r="I41" s="45"/>
    </row>
    <row r="42" spans="1:9" ht="15" customHeight="1" x14ac:dyDescent="0.25">
      <c r="A42" s="223" t="s">
        <v>24</v>
      </c>
      <c r="B42" s="224"/>
      <c r="C42" s="224"/>
      <c r="D42" s="224"/>
      <c r="E42" s="28">
        <v>0.316</v>
      </c>
      <c r="F42" s="199"/>
      <c r="G42" s="200"/>
      <c r="H42" s="17">
        <f>H41*E42</f>
        <v>0</v>
      </c>
      <c r="I42" s="45"/>
    </row>
    <row r="43" spans="1:9" ht="15" customHeight="1" thickBot="1" x14ac:dyDescent="0.3">
      <c r="A43" s="154" t="s">
        <v>30</v>
      </c>
      <c r="B43" s="155"/>
      <c r="C43" s="155"/>
      <c r="D43" s="155"/>
      <c r="E43" s="155"/>
      <c r="F43" s="156"/>
      <c r="G43" s="157"/>
      <c r="H43" s="18">
        <f>H40+H42</f>
        <v>0</v>
      </c>
      <c r="I43" s="45"/>
    </row>
    <row r="44" spans="1:9" ht="13.8" thickTop="1" x14ac:dyDescent="0.25"/>
    <row r="45" spans="1:9" ht="13.8" x14ac:dyDescent="0.25">
      <c r="A45" s="203" t="s">
        <v>74</v>
      </c>
      <c r="B45" s="203"/>
      <c r="C45" s="203"/>
      <c r="D45" s="203"/>
      <c r="E45" s="203"/>
      <c r="F45" s="203"/>
      <c r="G45" s="203"/>
      <c r="H45" s="105"/>
    </row>
    <row r="46" spans="1:9" x14ac:dyDescent="0.25">
      <c r="A46" s="62"/>
      <c r="B46" s="62"/>
      <c r="C46" s="62"/>
      <c r="D46" s="62"/>
      <c r="E46" s="62"/>
      <c r="F46" s="62"/>
      <c r="G46" s="62"/>
      <c r="H46" s="62"/>
    </row>
    <row r="47" spans="1:9" ht="13.8" x14ac:dyDescent="0.25">
      <c r="A47" s="204" t="s">
        <v>45</v>
      </c>
      <c r="B47" s="204"/>
      <c r="C47" s="204"/>
      <c r="D47" s="204"/>
      <c r="E47" s="204"/>
      <c r="F47" s="204"/>
      <c r="G47" s="204"/>
      <c r="H47" s="106"/>
    </row>
    <row r="48" spans="1:9" ht="13.8" x14ac:dyDescent="0.25">
      <c r="A48" s="205" t="s">
        <v>71</v>
      </c>
      <c r="B48" s="205"/>
      <c r="C48" s="205"/>
      <c r="D48" s="205"/>
      <c r="E48" s="205"/>
      <c r="F48" s="205"/>
      <c r="G48" s="205"/>
      <c r="H48" s="205"/>
    </row>
    <row r="49" spans="1:8" ht="13.8" x14ac:dyDescent="0.25">
      <c r="A49" s="106"/>
      <c r="B49" s="106"/>
      <c r="C49" s="106"/>
      <c r="D49" s="106"/>
      <c r="E49" s="106"/>
      <c r="F49" s="106"/>
      <c r="G49" s="106"/>
      <c r="H49" s="106"/>
    </row>
    <row r="50" spans="1:8" s="125" customFormat="1" ht="12.75" customHeight="1" x14ac:dyDescent="0.25">
      <c r="A50" s="128" t="s">
        <v>46</v>
      </c>
      <c r="B50" s="128"/>
      <c r="C50" s="128"/>
      <c r="D50" s="128"/>
      <c r="E50" s="128"/>
      <c r="F50" s="128"/>
      <c r="G50" s="128"/>
      <c r="H50" s="128"/>
    </row>
    <row r="51" spans="1:8" s="125" customFormat="1" ht="12.75" customHeight="1" x14ac:dyDescent="0.25">
      <c r="A51" s="128"/>
      <c r="B51" s="128"/>
      <c r="C51" s="128"/>
      <c r="D51" s="128"/>
      <c r="E51" s="128"/>
      <c r="F51" s="128"/>
      <c r="G51" s="128"/>
      <c r="H51" s="128"/>
    </row>
    <row r="52" spans="1:8" s="125" customFormat="1" ht="12.75" customHeight="1" x14ac:dyDescent="0.25">
      <c r="A52" s="128"/>
      <c r="B52" s="128"/>
      <c r="C52" s="128"/>
      <c r="D52" s="128"/>
      <c r="E52" s="128"/>
      <c r="F52" s="128"/>
      <c r="G52" s="128"/>
      <c r="H52" s="128"/>
    </row>
    <row r="53" spans="1:8" s="125" customFormat="1" ht="14.25" customHeight="1" x14ac:dyDescent="0.25">
      <c r="A53" s="128"/>
      <c r="B53" s="128"/>
      <c r="C53" s="128"/>
      <c r="D53" s="128"/>
      <c r="E53" s="128"/>
      <c r="F53" s="128"/>
      <c r="G53" s="128"/>
      <c r="H53" s="128"/>
    </row>
    <row r="54" spans="1:8" ht="13.8" x14ac:dyDescent="0.25">
      <c r="B54" s="107"/>
      <c r="C54" s="107"/>
      <c r="D54" s="107"/>
      <c r="E54" s="107"/>
      <c r="F54" s="107"/>
      <c r="G54" s="107"/>
      <c r="H54" s="107"/>
    </row>
    <row r="55" spans="1:8" s="62" customFormat="1" ht="13.8" x14ac:dyDescent="0.25">
      <c r="A55" s="107" t="s">
        <v>75</v>
      </c>
      <c r="B55"/>
      <c r="C55"/>
      <c r="D55"/>
      <c r="E55"/>
      <c r="F55"/>
      <c r="G55"/>
      <c r="H55"/>
    </row>
  </sheetData>
  <mergeCells count="74">
    <mergeCell ref="A45:G45"/>
    <mergeCell ref="A47:G47"/>
    <mergeCell ref="A48:H48"/>
    <mergeCell ref="A31:H31"/>
    <mergeCell ref="A34:E34"/>
    <mergeCell ref="F34:G34"/>
    <mergeCell ref="A37:E37"/>
    <mergeCell ref="F37:G37"/>
    <mergeCell ref="A38:E38"/>
    <mergeCell ref="F38:G38"/>
    <mergeCell ref="A39:E39"/>
    <mergeCell ref="F39:G39"/>
    <mergeCell ref="A40:E40"/>
    <mergeCell ref="F40:G40"/>
    <mergeCell ref="F35:G35"/>
    <mergeCell ref="A42:D42"/>
    <mergeCell ref="F42:G42"/>
    <mergeCell ref="A30:E30"/>
    <mergeCell ref="F30:G30"/>
    <mergeCell ref="A32:E32"/>
    <mergeCell ref="F32:G32"/>
    <mergeCell ref="A33:E33"/>
    <mergeCell ref="F33:G33"/>
    <mergeCell ref="A1:H1"/>
    <mergeCell ref="H2:H5"/>
    <mergeCell ref="D5:G5"/>
    <mergeCell ref="A6:H6"/>
    <mergeCell ref="A7:E7"/>
    <mergeCell ref="F7:G7"/>
    <mergeCell ref="H7:H8"/>
    <mergeCell ref="A8:G8"/>
    <mergeCell ref="B2:G2"/>
    <mergeCell ref="B3:G3"/>
    <mergeCell ref="B4:G4"/>
    <mergeCell ref="A20:E20"/>
    <mergeCell ref="F20:G20"/>
    <mergeCell ref="A11:C11"/>
    <mergeCell ref="F24:G24"/>
    <mergeCell ref="A21:E21"/>
    <mergeCell ref="F21:G21"/>
    <mergeCell ref="A22:G22"/>
    <mergeCell ref="A23:E23"/>
    <mergeCell ref="F23:G23"/>
    <mergeCell ref="A24:E24"/>
    <mergeCell ref="A14:E14"/>
    <mergeCell ref="A15:E15"/>
    <mergeCell ref="F15:G15"/>
    <mergeCell ref="A13:C13"/>
    <mergeCell ref="A12:C12"/>
    <mergeCell ref="A9:C9"/>
    <mergeCell ref="A10:C10"/>
    <mergeCell ref="A19:E19"/>
    <mergeCell ref="F19:G19"/>
    <mergeCell ref="A16:G16"/>
    <mergeCell ref="A17:E17"/>
    <mergeCell ref="F17:G17"/>
    <mergeCell ref="A18:E18"/>
    <mergeCell ref="F18:G18"/>
    <mergeCell ref="A50:H53"/>
    <mergeCell ref="A25:E25"/>
    <mergeCell ref="F25:G25"/>
    <mergeCell ref="A26:G26"/>
    <mergeCell ref="A27:E27"/>
    <mergeCell ref="F27:G27"/>
    <mergeCell ref="A29:E29"/>
    <mergeCell ref="F29:G29"/>
    <mergeCell ref="A28:E28"/>
    <mergeCell ref="F28:G28"/>
    <mergeCell ref="A35:E35"/>
    <mergeCell ref="A36:H36"/>
    <mergeCell ref="A43:E43"/>
    <mergeCell ref="F43:G43"/>
    <mergeCell ref="A41:E41"/>
    <mergeCell ref="F41:G41"/>
  </mergeCells>
  <printOptions horizontalCentered="1"/>
  <pageMargins left="0" right="0" top="0.25" bottom="0" header="0.3" footer="0.3"/>
  <pageSetup scale="7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69"/>
  <sheetViews>
    <sheetView showWhiteSpace="0" zoomScaleNormal="100" workbookViewId="0">
      <selection activeCell="G12" sqref="G12"/>
    </sheetView>
  </sheetViews>
  <sheetFormatPr defaultColWidth="8.88671875" defaultRowHeight="13.2" x14ac:dyDescent="0.25"/>
  <cols>
    <col min="1" max="1" width="15.44140625" style="62" customWidth="1"/>
    <col min="2" max="2" width="12.44140625" style="62" customWidth="1"/>
    <col min="3" max="3" width="12.109375" style="62" customWidth="1"/>
    <col min="4" max="4" width="8.6640625" style="62" customWidth="1"/>
    <col min="5" max="5" width="15.109375" style="62" customWidth="1"/>
    <col min="6" max="6" width="14.33203125" style="62" customWidth="1"/>
    <col min="7" max="7" width="14.44140625" style="62" customWidth="1"/>
    <col min="8" max="8" width="16.5546875" style="62" customWidth="1"/>
    <col min="9" max="9" width="14" style="62" customWidth="1"/>
    <col min="10" max="16384" width="8.88671875" style="62"/>
  </cols>
  <sheetData>
    <row r="1" spans="1:8" ht="15.6" x14ac:dyDescent="0.3">
      <c r="A1" s="225" t="s">
        <v>72</v>
      </c>
      <c r="B1" s="225"/>
      <c r="C1" s="225"/>
      <c r="D1" s="225"/>
      <c r="E1" s="225"/>
      <c r="F1" s="225"/>
      <c r="G1" s="225"/>
      <c r="H1" s="225"/>
    </row>
    <row r="2" spans="1:8" ht="13.8" x14ac:dyDescent="0.25">
      <c r="A2" s="126" t="s">
        <v>3</v>
      </c>
      <c r="B2" s="226"/>
      <c r="C2" s="226"/>
      <c r="D2" s="226"/>
      <c r="E2" s="226"/>
      <c r="F2" s="226"/>
      <c r="G2" s="226"/>
      <c r="H2" s="227"/>
    </row>
    <row r="3" spans="1:8" ht="13.8" x14ac:dyDescent="0.25">
      <c r="A3" s="126" t="s">
        <v>44</v>
      </c>
      <c r="B3" s="228"/>
      <c r="C3" s="228"/>
      <c r="D3" s="228"/>
      <c r="E3" s="228"/>
      <c r="F3" s="228"/>
      <c r="G3" s="228"/>
      <c r="H3" s="227"/>
    </row>
    <row r="4" spans="1:8" ht="13.8" x14ac:dyDescent="0.25">
      <c r="A4" s="126" t="s">
        <v>4</v>
      </c>
      <c r="B4" s="228"/>
      <c r="C4" s="228"/>
      <c r="D4" s="228"/>
      <c r="E4" s="228"/>
      <c r="F4" s="228"/>
      <c r="G4" s="228"/>
      <c r="H4" s="227"/>
    </row>
    <row r="5" spans="1:8" ht="13.8" x14ac:dyDescent="0.25">
      <c r="A5" s="127"/>
      <c r="B5" s="127"/>
      <c r="C5" s="126" t="s">
        <v>5</v>
      </c>
      <c r="D5" s="229"/>
      <c r="E5" s="229"/>
      <c r="F5" s="229"/>
      <c r="G5" s="229"/>
      <c r="H5" s="227"/>
    </row>
    <row r="6" spans="1:8" s="66" customFormat="1" ht="13.8" x14ac:dyDescent="0.25">
      <c r="A6" s="188"/>
      <c r="B6" s="188"/>
      <c r="C6" s="188"/>
      <c r="D6" s="188"/>
      <c r="E6" s="188"/>
      <c r="F6" s="188"/>
      <c r="G6" s="188"/>
      <c r="H6" s="188"/>
    </row>
    <row r="7" spans="1:8" ht="13.8" x14ac:dyDescent="0.25">
      <c r="A7" s="189" t="s">
        <v>65</v>
      </c>
      <c r="B7" s="189"/>
      <c r="C7" s="189"/>
      <c r="D7" s="189"/>
      <c r="E7" s="190"/>
      <c r="F7" s="191" t="s">
        <v>10</v>
      </c>
      <c r="G7" s="192"/>
      <c r="H7" s="193" t="s">
        <v>13</v>
      </c>
    </row>
    <row r="8" spans="1:8" ht="44.25" customHeight="1" x14ac:dyDescent="0.25">
      <c r="A8" s="195" t="s">
        <v>76</v>
      </c>
      <c r="B8" s="196"/>
      <c r="C8" s="196"/>
      <c r="D8" s="196"/>
      <c r="E8" s="196"/>
      <c r="F8" s="196"/>
      <c r="G8" s="196"/>
      <c r="H8" s="194"/>
    </row>
    <row r="9" spans="1:8" ht="26.4" x14ac:dyDescent="0.25">
      <c r="A9" s="165" t="s">
        <v>0</v>
      </c>
      <c r="B9" s="166"/>
      <c r="C9" s="167"/>
      <c r="D9" s="7" t="s">
        <v>2</v>
      </c>
      <c r="E9" s="7" t="s">
        <v>25</v>
      </c>
      <c r="F9" s="8" t="s">
        <v>1</v>
      </c>
      <c r="G9" s="9" t="s">
        <v>73</v>
      </c>
      <c r="H9" s="21"/>
    </row>
    <row r="10" spans="1:8" ht="15" customHeight="1" x14ac:dyDescent="0.25">
      <c r="A10" s="168"/>
      <c r="B10" s="169"/>
      <c r="C10" s="170"/>
      <c r="D10" s="39"/>
      <c r="E10" s="40"/>
      <c r="F10" s="41">
        <f t="shared" ref="F10:F13" si="0">IF(E10&gt;199299.99,(199300*D10),D10*E10)</f>
        <v>0</v>
      </c>
      <c r="G10" s="42">
        <f>F10*0.302</f>
        <v>0</v>
      </c>
      <c r="H10" s="23">
        <f t="shared" ref="H10:H13" si="1">SUM(F10:G10)</f>
        <v>0</v>
      </c>
    </row>
    <row r="11" spans="1:8" ht="15" customHeight="1" x14ac:dyDescent="0.25">
      <c r="A11" s="162"/>
      <c r="B11" s="163"/>
      <c r="C11" s="164"/>
      <c r="D11" s="43"/>
      <c r="E11" s="33"/>
      <c r="F11" s="22">
        <f t="shared" si="0"/>
        <v>0</v>
      </c>
      <c r="G11" s="42">
        <f t="shared" ref="G11:G13" si="2">F11*0.302</f>
        <v>0</v>
      </c>
      <c r="H11" s="23">
        <f t="shared" si="1"/>
        <v>0</v>
      </c>
    </row>
    <row r="12" spans="1:8" ht="15" customHeight="1" x14ac:dyDescent="0.25">
      <c r="A12" s="162"/>
      <c r="B12" s="163"/>
      <c r="C12" s="164"/>
      <c r="D12" s="43"/>
      <c r="E12" s="44"/>
      <c r="F12" s="22">
        <f t="shared" si="0"/>
        <v>0</v>
      </c>
      <c r="G12" s="42">
        <f t="shared" si="2"/>
        <v>0</v>
      </c>
      <c r="H12" s="23">
        <f t="shared" si="1"/>
        <v>0</v>
      </c>
    </row>
    <row r="13" spans="1:8" s="66" customFormat="1" ht="15" customHeight="1" x14ac:dyDescent="0.25">
      <c r="A13" s="162"/>
      <c r="B13" s="163"/>
      <c r="C13" s="164"/>
      <c r="D13" s="43"/>
      <c r="E13" s="44"/>
      <c r="F13" s="22">
        <f t="shared" si="0"/>
        <v>0</v>
      </c>
      <c r="G13" s="42">
        <f t="shared" si="2"/>
        <v>0</v>
      </c>
      <c r="H13" s="23">
        <f t="shared" si="1"/>
        <v>0</v>
      </c>
    </row>
    <row r="14" spans="1:8" ht="15" customHeight="1" x14ac:dyDescent="0.25">
      <c r="A14" s="178" t="s">
        <v>6</v>
      </c>
      <c r="B14" s="179"/>
      <c r="C14" s="179"/>
      <c r="D14" s="179"/>
      <c r="E14" s="180"/>
      <c r="F14" s="5">
        <f>SUM(F10:F13)</f>
        <v>0</v>
      </c>
      <c r="G14" s="10">
        <f>SUM(G10:G13)</f>
        <v>0</v>
      </c>
      <c r="H14" s="6"/>
    </row>
    <row r="15" spans="1:8" ht="15" customHeight="1" x14ac:dyDescent="0.25">
      <c r="A15" s="181" t="s">
        <v>47</v>
      </c>
      <c r="B15" s="182"/>
      <c r="C15" s="182"/>
      <c r="D15" s="182"/>
      <c r="E15" s="183"/>
      <c r="F15" s="184">
        <f>F14+G14</f>
        <v>0</v>
      </c>
      <c r="G15" s="183"/>
      <c r="H15" s="19">
        <f>SUM(H10:H13)</f>
        <v>0</v>
      </c>
    </row>
    <row r="16" spans="1:8" ht="15" customHeight="1" x14ac:dyDescent="0.25">
      <c r="A16" s="230" t="s">
        <v>23</v>
      </c>
      <c r="B16" s="231"/>
      <c r="C16" s="231"/>
      <c r="D16" s="231"/>
      <c r="E16" s="231"/>
      <c r="F16" s="231"/>
      <c r="G16" s="231"/>
      <c r="H16" s="12"/>
    </row>
    <row r="17" spans="1:8" ht="15" customHeight="1" x14ac:dyDescent="0.25">
      <c r="A17" s="232"/>
      <c r="B17" s="233"/>
      <c r="C17" s="233"/>
      <c r="D17" s="233"/>
      <c r="E17" s="234"/>
      <c r="F17" s="235"/>
      <c r="G17" s="236"/>
      <c r="H17" s="24">
        <f t="shared" ref="H17:H21" si="3">F17</f>
        <v>0</v>
      </c>
    </row>
    <row r="18" spans="1:8" ht="15" customHeight="1" x14ac:dyDescent="0.25">
      <c r="A18" s="171"/>
      <c r="B18" s="172"/>
      <c r="C18" s="172"/>
      <c r="D18" s="172"/>
      <c r="E18" s="173"/>
      <c r="F18" s="174"/>
      <c r="G18" s="175"/>
      <c r="H18" s="24">
        <f t="shared" si="3"/>
        <v>0</v>
      </c>
    </row>
    <row r="19" spans="1:8" ht="15" customHeight="1" x14ac:dyDescent="0.25">
      <c r="A19" s="171"/>
      <c r="B19" s="172"/>
      <c r="C19" s="172"/>
      <c r="D19" s="172"/>
      <c r="E19" s="173"/>
      <c r="F19" s="174"/>
      <c r="G19" s="175"/>
      <c r="H19" s="24">
        <f t="shared" si="3"/>
        <v>0</v>
      </c>
    </row>
    <row r="20" spans="1:8" ht="15" customHeight="1" x14ac:dyDescent="0.25">
      <c r="A20" s="171"/>
      <c r="B20" s="172"/>
      <c r="C20" s="172"/>
      <c r="D20" s="172"/>
      <c r="E20" s="173"/>
      <c r="F20" s="174"/>
      <c r="G20" s="175"/>
      <c r="H20" s="24">
        <f t="shared" si="3"/>
        <v>0</v>
      </c>
    </row>
    <row r="21" spans="1:8" ht="15" customHeight="1" x14ac:dyDescent="0.25">
      <c r="A21" s="237"/>
      <c r="B21" s="238"/>
      <c r="C21" s="238"/>
      <c r="D21" s="238"/>
      <c r="E21" s="239"/>
      <c r="F21" s="240"/>
      <c r="G21" s="241"/>
      <c r="H21" s="24">
        <f t="shared" si="3"/>
        <v>0</v>
      </c>
    </row>
    <row r="22" spans="1:8" ht="15" customHeight="1" x14ac:dyDescent="0.25">
      <c r="A22" s="178" t="s">
        <v>7</v>
      </c>
      <c r="B22" s="179"/>
      <c r="C22" s="179"/>
      <c r="D22" s="179"/>
      <c r="E22" s="180"/>
      <c r="F22" s="242"/>
      <c r="G22" s="243"/>
      <c r="H22" s="79">
        <f>SUM(H17:H21)</f>
        <v>0</v>
      </c>
    </row>
    <row r="23" spans="1:8" ht="15" customHeight="1" x14ac:dyDescent="0.25">
      <c r="A23" s="244" t="s">
        <v>11</v>
      </c>
      <c r="B23" s="245"/>
      <c r="C23" s="245"/>
      <c r="D23" s="245"/>
      <c r="E23" s="245"/>
      <c r="F23" s="245"/>
      <c r="G23" s="245"/>
      <c r="H23" s="75"/>
    </row>
    <row r="24" spans="1:8" ht="15" customHeight="1" x14ac:dyDescent="0.25">
      <c r="A24" s="232"/>
      <c r="B24" s="233"/>
      <c r="C24" s="233"/>
      <c r="D24" s="233"/>
      <c r="E24" s="234"/>
      <c r="F24" s="235"/>
      <c r="G24" s="236"/>
      <c r="H24" s="77">
        <f>F24</f>
        <v>0</v>
      </c>
    </row>
    <row r="25" spans="1:8" s="66" customFormat="1" ht="15" customHeight="1" x14ac:dyDescent="0.25">
      <c r="A25" s="237"/>
      <c r="B25" s="238"/>
      <c r="C25" s="238"/>
      <c r="D25" s="238"/>
      <c r="E25" s="239"/>
      <c r="F25" s="240"/>
      <c r="G25" s="241"/>
      <c r="H25" s="77">
        <f>F25</f>
        <v>0</v>
      </c>
    </row>
    <row r="26" spans="1:8" s="66" customFormat="1" ht="15" customHeight="1" x14ac:dyDescent="0.25">
      <c r="A26" s="178" t="s">
        <v>12</v>
      </c>
      <c r="B26" s="179"/>
      <c r="C26" s="179"/>
      <c r="D26" s="179"/>
      <c r="E26" s="180"/>
      <c r="F26" s="242"/>
      <c r="G26" s="243"/>
      <c r="H26" s="79">
        <f>SUM(H24:H25)</f>
        <v>0</v>
      </c>
    </row>
    <row r="27" spans="1:8" ht="15" customHeight="1" x14ac:dyDescent="0.25">
      <c r="A27" s="244" t="s">
        <v>29</v>
      </c>
      <c r="B27" s="245"/>
      <c r="C27" s="245"/>
      <c r="D27" s="245"/>
      <c r="E27" s="245"/>
      <c r="F27" s="245"/>
      <c r="G27" s="245"/>
      <c r="H27" s="75"/>
    </row>
    <row r="28" spans="1:8" ht="15" customHeight="1" x14ac:dyDescent="0.25">
      <c r="A28" s="232"/>
      <c r="B28" s="233"/>
      <c r="C28" s="233"/>
      <c r="D28" s="233"/>
      <c r="E28" s="234"/>
      <c r="F28" s="235"/>
      <c r="G28" s="236"/>
      <c r="H28" s="77">
        <f>F28</f>
        <v>0</v>
      </c>
    </row>
    <row r="29" spans="1:8" ht="15" customHeight="1" x14ac:dyDescent="0.25">
      <c r="A29" s="248"/>
      <c r="B29" s="249"/>
      <c r="C29" s="249"/>
      <c r="D29" s="249"/>
      <c r="E29" s="252"/>
      <c r="F29" s="250"/>
      <c r="G29" s="251"/>
      <c r="H29" s="77">
        <f>F29</f>
        <v>0</v>
      </c>
    </row>
    <row r="30" spans="1:8" s="66" customFormat="1" ht="15" customHeight="1" x14ac:dyDescent="0.25">
      <c r="A30" s="237"/>
      <c r="B30" s="238"/>
      <c r="C30" s="238"/>
      <c r="D30" s="238"/>
      <c r="E30" s="239"/>
      <c r="F30" s="240"/>
      <c r="G30" s="241"/>
      <c r="H30" s="115">
        <f>F30</f>
        <v>0</v>
      </c>
    </row>
    <row r="31" spans="1:8" s="66" customFormat="1" ht="15" customHeight="1" x14ac:dyDescent="0.25">
      <c r="A31" s="178" t="s">
        <v>8</v>
      </c>
      <c r="B31" s="179"/>
      <c r="C31" s="179"/>
      <c r="D31" s="179"/>
      <c r="E31" s="180"/>
      <c r="F31" s="242"/>
      <c r="G31" s="243"/>
      <c r="H31" s="79">
        <f>SUM(H28:H30)</f>
        <v>0</v>
      </c>
    </row>
    <row r="32" spans="1:8" ht="15" customHeight="1" x14ac:dyDescent="0.25">
      <c r="A32" s="246" t="s">
        <v>28</v>
      </c>
      <c r="B32" s="247"/>
      <c r="C32" s="247"/>
      <c r="D32" s="247"/>
      <c r="E32" s="247"/>
      <c r="F32" s="247"/>
      <c r="G32" s="247"/>
      <c r="H32" s="75"/>
    </row>
    <row r="33" spans="1:8" ht="15" customHeight="1" x14ac:dyDescent="0.25">
      <c r="A33" s="232"/>
      <c r="B33" s="233"/>
      <c r="C33" s="233"/>
      <c r="D33" s="233"/>
      <c r="E33" s="233"/>
      <c r="F33" s="235"/>
      <c r="G33" s="236"/>
      <c r="H33" s="77">
        <f>F33</f>
        <v>0</v>
      </c>
    </row>
    <row r="34" spans="1:8" ht="15" customHeight="1" x14ac:dyDescent="0.25">
      <c r="A34" s="232"/>
      <c r="B34" s="233"/>
      <c r="C34" s="233"/>
      <c r="D34" s="233"/>
      <c r="E34" s="233"/>
      <c r="F34" s="235"/>
      <c r="G34" s="236"/>
      <c r="H34" s="77">
        <f>F34</f>
        <v>0</v>
      </c>
    </row>
    <row r="35" spans="1:8" ht="15" customHeight="1" x14ac:dyDescent="0.25">
      <c r="A35" s="248"/>
      <c r="B35" s="249"/>
      <c r="C35" s="249"/>
      <c r="D35" s="249"/>
      <c r="E35" s="249"/>
      <c r="F35" s="250"/>
      <c r="G35" s="251"/>
      <c r="H35" s="77">
        <f>F35</f>
        <v>0</v>
      </c>
    </row>
    <row r="36" spans="1:8" ht="15" customHeight="1" x14ac:dyDescent="0.25">
      <c r="A36" s="237"/>
      <c r="B36" s="238"/>
      <c r="C36" s="238"/>
      <c r="D36" s="238"/>
      <c r="E36" s="238"/>
      <c r="F36" s="240"/>
      <c r="G36" s="241"/>
      <c r="H36" s="77">
        <f>F36</f>
        <v>0</v>
      </c>
    </row>
    <row r="37" spans="1:8" ht="15" customHeight="1" x14ac:dyDescent="0.25">
      <c r="A37" s="178" t="s">
        <v>22</v>
      </c>
      <c r="B37" s="179"/>
      <c r="C37" s="179"/>
      <c r="D37" s="179"/>
      <c r="E37" s="180"/>
      <c r="F37" s="272"/>
      <c r="G37" s="243"/>
      <c r="H37" s="79">
        <f>SUM(H33:H36)</f>
        <v>0</v>
      </c>
    </row>
    <row r="38" spans="1:8" ht="15" customHeight="1" x14ac:dyDescent="0.25">
      <c r="A38" s="273" t="s">
        <v>56</v>
      </c>
      <c r="B38" s="274"/>
      <c r="C38" s="274"/>
      <c r="D38" s="274"/>
      <c r="E38" s="274"/>
      <c r="F38" s="274"/>
      <c r="G38" s="274"/>
      <c r="H38" s="275"/>
    </row>
    <row r="39" spans="1:8" ht="15" customHeight="1" x14ac:dyDescent="0.25">
      <c r="A39" s="276" t="s">
        <v>53</v>
      </c>
      <c r="B39" s="277"/>
      <c r="C39" s="278" t="s">
        <v>32</v>
      </c>
      <c r="D39" s="279"/>
      <c r="E39" s="280"/>
      <c r="F39" s="281"/>
      <c r="G39" s="282"/>
      <c r="H39" s="116">
        <f>SUM(F39:G39)</f>
        <v>0</v>
      </c>
    </row>
    <row r="40" spans="1:8" ht="15" customHeight="1" x14ac:dyDescent="0.25">
      <c r="A40" s="253" t="s">
        <v>41</v>
      </c>
      <c r="B40" s="254"/>
      <c r="C40" s="257" t="s">
        <v>33</v>
      </c>
      <c r="D40" s="258"/>
      <c r="E40" s="259"/>
      <c r="F40" s="260"/>
      <c r="G40" s="261"/>
      <c r="H40" s="117">
        <f>SUM(F40:G40)</f>
        <v>0</v>
      </c>
    </row>
    <row r="41" spans="1:8" ht="15" customHeight="1" x14ac:dyDescent="0.25">
      <c r="A41" s="253"/>
      <c r="B41" s="254"/>
      <c r="C41" s="262" t="s">
        <v>38</v>
      </c>
      <c r="D41" s="263"/>
      <c r="E41" s="264"/>
      <c r="F41" s="265">
        <f>SUM(F39:G40)</f>
        <v>0</v>
      </c>
      <c r="G41" s="266"/>
      <c r="H41" s="118">
        <f>H39+H40</f>
        <v>0</v>
      </c>
    </row>
    <row r="42" spans="1:8" ht="15" customHeight="1" x14ac:dyDescent="0.3">
      <c r="A42" s="255"/>
      <c r="B42" s="256"/>
      <c r="C42" s="267" t="s">
        <v>42</v>
      </c>
      <c r="D42" s="268"/>
      <c r="E42" s="269"/>
      <c r="F42" s="270">
        <f>IF(F41&gt;25000,25000,F41)</f>
        <v>0</v>
      </c>
      <c r="G42" s="271"/>
      <c r="H42" s="119">
        <f>F42</f>
        <v>0</v>
      </c>
    </row>
    <row r="43" spans="1:8" ht="15" customHeight="1" x14ac:dyDescent="0.25">
      <c r="A43" s="276" t="s">
        <v>54</v>
      </c>
      <c r="B43" s="277"/>
      <c r="C43" s="278" t="s">
        <v>34</v>
      </c>
      <c r="D43" s="279"/>
      <c r="E43" s="280"/>
      <c r="F43" s="281"/>
      <c r="G43" s="282"/>
      <c r="H43" s="116">
        <f>SUM(F43:G43)</f>
        <v>0</v>
      </c>
    </row>
    <row r="44" spans="1:8" ht="15" customHeight="1" x14ac:dyDescent="0.25">
      <c r="A44" s="253" t="s">
        <v>41</v>
      </c>
      <c r="B44" s="254"/>
      <c r="C44" s="257" t="s">
        <v>35</v>
      </c>
      <c r="D44" s="258"/>
      <c r="E44" s="259"/>
      <c r="F44" s="283"/>
      <c r="G44" s="284"/>
      <c r="H44" s="120">
        <f>SUM(F44:G44)</f>
        <v>0</v>
      </c>
    </row>
    <row r="45" spans="1:8" ht="15" customHeight="1" x14ac:dyDescent="0.25">
      <c r="A45" s="253"/>
      <c r="B45" s="254"/>
      <c r="C45" s="262" t="s">
        <v>39</v>
      </c>
      <c r="D45" s="263"/>
      <c r="E45" s="264"/>
      <c r="F45" s="265">
        <f>SUM(F43:G44)</f>
        <v>0</v>
      </c>
      <c r="G45" s="266"/>
      <c r="H45" s="118">
        <f>SUM(H43:H44)</f>
        <v>0</v>
      </c>
    </row>
    <row r="46" spans="1:8" ht="15" customHeight="1" x14ac:dyDescent="0.3">
      <c r="A46" s="255"/>
      <c r="B46" s="256"/>
      <c r="C46" s="267" t="s">
        <v>42</v>
      </c>
      <c r="D46" s="268"/>
      <c r="E46" s="269"/>
      <c r="F46" s="270">
        <f>IF(F45&gt;25000,25000,F45)</f>
        <v>0</v>
      </c>
      <c r="G46" s="271"/>
      <c r="H46" s="119">
        <f>SUM(H43:H44)</f>
        <v>0</v>
      </c>
    </row>
    <row r="47" spans="1:8" ht="15" customHeight="1" x14ac:dyDescent="0.25">
      <c r="A47" s="178" t="s">
        <v>21</v>
      </c>
      <c r="B47" s="179"/>
      <c r="C47" s="297"/>
      <c r="D47" s="297"/>
      <c r="E47" s="297"/>
      <c r="F47" s="298">
        <f>F41+F45</f>
        <v>0</v>
      </c>
      <c r="G47" s="297"/>
      <c r="H47" s="79">
        <f>H41+H45</f>
        <v>0</v>
      </c>
    </row>
    <row r="48" spans="1:8" ht="15" customHeight="1" x14ac:dyDescent="0.25">
      <c r="A48" s="178" t="s">
        <v>42</v>
      </c>
      <c r="B48" s="179"/>
      <c r="C48" s="179"/>
      <c r="D48" s="179"/>
      <c r="E48" s="179"/>
      <c r="F48" s="272">
        <f>F42+F46</f>
        <v>0</v>
      </c>
      <c r="G48" s="242"/>
      <c r="H48" s="121">
        <f>H42+H46</f>
        <v>0</v>
      </c>
    </row>
    <row r="49" spans="1:9" ht="15" customHeight="1" x14ac:dyDescent="0.25">
      <c r="A49" s="299" t="s">
        <v>26</v>
      </c>
      <c r="B49" s="300"/>
      <c r="C49" s="300"/>
      <c r="D49" s="300"/>
      <c r="E49" s="300"/>
      <c r="F49" s="300"/>
      <c r="G49" s="300"/>
      <c r="H49" s="301"/>
    </row>
    <row r="50" spans="1:9" ht="15" customHeight="1" x14ac:dyDescent="0.25">
      <c r="A50" s="232"/>
      <c r="B50" s="233"/>
      <c r="C50" s="233"/>
      <c r="D50" s="233"/>
      <c r="E50" s="233"/>
      <c r="F50" s="235"/>
      <c r="G50" s="236"/>
      <c r="H50" s="97">
        <f>F50</f>
        <v>0</v>
      </c>
    </row>
    <row r="51" spans="1:9" ht="15" customHeight="1" x14ac:dyDescent="0.25">
      <c r="A51" s="285"/>
      <c r="B51" s="286"/>
      <c r="C51" s="286"/>
      <c r="D51" s="286"/>
      <c r="E51" s="286"/>
      <c r="F51" s="287"/>
      <c r="G51" s="288"/>
      <c r="H51" s="97">
        <f>F51</f>
        <v>0</v>
      </c>
    </row>
    <row r="52" spans="1:9" ht="15" customHeight="1" thickBot="1" x14ac:dyDescent="0.3">
      <c r="A52" s="289" t="s">
        <v>27</v>
      </c>
      <c r="B52" s="290"/>
      <c r="C52" s="290"/>
      <c r="D52" s="290"/>
      <c r="E52" s="290"/>
      <c r="F52" s="291"/>
      <c r="G52" s="292"/>
      <c r="H52" s="98">
        <f>SUM(H50:H51)</f>
        <v>0</v>
      </c>
    </row>
    <row r="53" spans="1:9" ht="15" customHeight="1" thickBot="1" x14ac:dyDescent="0.3">
      <c r="A53" s="293" t="s">
        <v>9</v>
      </c>
      <c r="B53" s="294"/>
      <c r="C53" s="294"/>
      <c r="D53" s="294"/>
      <c r="E53" s="294"/>
      <c r="F53" s="295"/>
      <c r="G53" s="296"/>
      <c r="H53" s="99">
        <f>H15+H22+H26+H31+H37+H47+H52</f>
        <v>0</v>
      </c>
      <c r="I53" s="122"/>
    </row>
    <row r="54" spans="1:9" ht="15" customHeight="1" x14ac:dyDescent="0.25">
      <c r="A54" s="306" t="s">
        <v>63</v>
      </c>
      <c r="B54" s="307"/>
      <c r="C54" s="307"/>
      <c r="D54" s="307"/>
      <c r="E54" s="307"/>
      <c r="F54" s="308"/>
      <c r="G54" s="309"/>
      <c r="H54" s="123">
        <f>H15+H22+H26+H31+H37+H39+H43+H52</f>
        <v>0</v>
      </c>
      <c r="I54" s="122"/>
    </row>
    <row r="55" spans="1:9" ht="15" customHeight="1" x14ac:dyDescent="0.3">
      <c r="A55" s="310" t="s">
        <v>31</v>
      </c>
      <c r="B55" s="311"/>
      <c r="C55" s="311"/>
      <c r="D55" s="311"/>
      <c r="E55" s="311"/>
      <c r="F55" s="312"/>
      <c r="G55" s="313"/>
      <c r="H55" s="102">
        <f>H15+H22+H31+H37+H48+H52</f>
        <v>0</v>
      </c>
      <c r="I55" s="122"/>
    </row>
    <row r="56" spans="1:9" ht="15" customHeight="1" x14ac:dyDescent="0.25">
      <c r="A56" s="314" t="s">
        <v>24</v>
      </c>
      <c r="B56" s="297"/>
      <c r="C56" s="297"/>
      <c r="D56" s="297"/>
      <c r="E56" s="103">
        <v>0.316</v>
      </c>
      <c r="F56" s="298"/>
      <c r="G56" s="315"/>
      <c r="H56" s="92">
        <f>H55*E56</f>
        <v>0</v>
      </c>
      <c r="I56" s="122"/>
    </row>
    <row r="57" spans="1:9" ht="15" customHeight="1" thickBot="1" x14ac:dyDescent="0.3">
      <c r="A57" s="302" t="s">
        <v>30</v>
      </c>
      <c r="B57" s="303"/>
      <c r="C57" s="303"/>
      <c r="D57" s="303"/>
      <c r="E57" s="303"/>
      <c r="F57" s="304"/>
      <c r="G57" s="305"/>
      <c r="H57" s="104">
        <f>H53+H56</f>
        <v>0</v>
      </c>
      <c r="I57" s="122"/>
    </row>
    <row r="58" spans="1:9" ht="13.8" thickTop="1" x14ac:dyDescent="0.25"/>
    <row r="59" spans="1:9" ht="13.8" x14ac:dyDescent="0.25">
      <c r="A59" s="203" t="s">
        <v>74</v>
      </c>
      <c r="B59" s="203"/>
      <c r="C59" s="203"/>
      <c r="D59" s="203"/>
      <c r="E59" s="203"/>
      <c r="F59" s="203"/>
      <c r="G59" s="203"/>
      <c r="H59" s="105"/>
    </row>
    <row r="61" spans="1:9" ht="13.8" x14ac:dyDescent="0.25">
      <c r="A61" s="204" t="s">
        <v>45</v>
      </c>
      <c r="B61" s="204"/>
      <c r="C61" s="204"/>
      <c r="D61" s="204"/>
      <c r="E61" s="204"/>
      <c r="F61" s="204"/>
      <c r="G61" s="204"/>
      <c r="H61" s="106"/>
    </row>
    <row r="62" spans="1:9" ht="14.25" customHeight="1" x14ac:dyDescent="0.25">
      <c r="A62" s="205" t="s">
        <v>71</v>
      </c>
      <c r="B62" s="205"/>
      <c r="C62" s="205"/>
      <c r="D62" s="205"/>
      <c r="E62" s="205"/>
      <c r="F62" s="205"/>
      <c r="G62" s="205"/>
      <c r="H62" s="205"/>
    </row>
    <row r="63" spans="1:9" ht="13.8" x14ac:dyDescent="0.25">
      <c r="A63" s="106"/>
      <c r="B63" s="106"/>
      <c r="C63" s="106"/>
      <c r="D63" s="106"/>
      <c r="E63" s="106"/>
      <c r="F63" s="106"/>
      <c r="G63" s="106"/>
      <c r="H63" s="106"/>
    </row>
    <row r="64" spans="1:9" ht="12.75" customHeight="1" x14ac:dyDescent="0.25">
      <c r="A64" s="128" t="s">
        <v>46</v>
      </c>
      <c r="B64" s="128"/>
      <c r="C64" s="128"/>
      <c r="D64" s="128"/>
      <c r="E64" s="128"/>
      <c r="F64" s="128"/>
      <c r="G64" s="128"/>
      <c r="H64" s="128"/>
    </row>
    <row r="65" spans="1:8" ht="12.75" customHeight="1" x14ac:dyDescent="0.25">
      <c r="A65" s="128"/>
      <c r="B65" s="128"/>
      <c r="C65" s="128"/>
      <c r="D65" s="128"/>
      <c r="E65" s="128"/>
      <c r="F65" s="128"/>
      <c r="G65" s="128"/>
      <c r="H65" s="128"/>
    </row>
    <row r="66" spans="1:8" ht="12.75" customHeight="1" x14ac:dyDescent="0.25">
      <c r="A66" s="128"/>
      <c r="B66" s="128"/>
      <c r="C66" s="128"/>
      <c r="D66" s="128"/>
      <c r="E66" s="128"/>
      <c r="F66" s="128"/>
      <c r="G66" s="128"/>
      <c r="H66" s="128"/>
    </row>
    <row r="67" spans="1:8" ht="12.75" customHeight="1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ht="13.8" x14ac:dyDescent="0.25">
      <c r="A68"/>
      <c r="B68" s="107"/>
      <c r="C68" s="107"/>
      <c r="D68" s="107"/>
      <c r="E68" s="107"/>
      <c r="F68" s="107"/>
      <c r="G68" s="107"/>
      <c r="H68" s="107"/>
    </row>
    <row r="69" spans="1:8" x14ac:dyDescent="0.25">
      <c r="A69"/>
      <c r="B69"/>
      <c r="C69"/>
      <c r="D69"/>
      <c r="E69"/>
      <c r="F69"/>
      <c r="G69"/>
      <c r="H69"/>
    </row>
  </sheetData>
  <mergeCells count="105">
    <mergeCell ref="A57:E57"/>
    <mergeCell ref="F57:G57"/>
    <mergeCell ref="A54:E54"/>
    <mergeCell ref="F54:G54"/>
    <mergeCell ref="A55:E55"/>
    <mergeCell ref="F55:G55"/>
    <mergeCell ref="A56:D56"/>
    <mergeCell ref="F56:G56"/>
    <mergeCell ref="A64:H67"/>
    <mergeCell ref="A51:E51"/>
    <mergeCell ref="F51:G51"/>
    <mergeCell ref="A52:E52"/>
    <mergeCell ref="F52:G52"/>
    <mergeCell ref="A53:E53"/>
    <mergeCell ref="F53:G53"/>
    <mergeCell ref="A47:E47"/>
    <mergeCell ref="F47:G47"/>
    <mergeCell ref="A48:E48"/>
    <mergeCell ref="F48:G48"/>
    <mergeCell ref="A49:H49"/>
    <mergeCell ref="A50:E50"/>
    <mergeCell ref="F50:G50"/>
    <mergeCell ref="A43:B43"/>
    <mergeCell ref="C43:E43"/>
    <mergeCell ref="F43:G43"/>
    <mergeCell ref="A44:B46"/>
    <mergeCell ref="C44:E44"/>
    <mergeCell ref="F44:G44"/>
    <mergeCell ref="C45:E45"/>
    <mergeCell ref="F45:G45"/>
    <mergeCell ref="C46:E46"/>
    <mergeCell ref="F46:G46"/>
    <mergeCell ref="A40:B42"/>
    <mergeCell ref="C40:E40"/>
    <mergeCell ref="F40:G40"/>
    <mergeCell ref="C41:E41"/>
    <mergeCell ref="F41:G41"/>
    <mergeCell ref="C42:E42"/>
    <mergeCell ref="F42:G42"/>
    <mergeCell ref="A36:E36"/>
    <mergeCell ref="F36:G36"/>
    <mergeCell ref="A37:E37"/>
    <mergeCell ref="F37:G37"/>
    <mergeCell ref="A38:H38"/>
    <mergeCell ref="A39:B39"/>
    <mergeCell ref="C39:E39"/>
    <mergeCell ref="F39:G39"/>
    <mergeCell ref="A32:G32"/>
    <mergeCell ref="A33:E33"/>
    <mergeCell ref="F33:G33"/>
    <mergeCell ref="A34:E34"/>
    <mergeCell ref="F34:G34"/>
    <mergeCell ref="A35:E35"/>
    <mergeCell ref="F35:G35"/>
    <mergeCell ref="A29:E29"/>
    <mergeCell ref="F29:G29"/>
    <mergeCell ref="A30:E30"/>
    <mergeCell ref="F30:G30"/>
    <mergeCell ref="A31:E31"/>
    <mergeCell ref="F31:G31"/>
    <mergeCell ref="A25:E25"/>
    <mergeCell ref="F25:G25"/>
    <mergeCell ref="A26:E26"/>
    <mergeCell ref="F26:G26"/>
    <mergeCell ref="A27:G27"/>
    <mergeCell ref="A28:E28"/>
    <mergeCell ref="F28:G28"/>
    <mergeCell ref="A21:E21"/>
    <mergeCell ref="F21:G21"/>
    <mergeCell ref="A22:E22"/>
    <mergeCell ref="F22:G22"/>
    <mergeCell ref="A23:G23"/>
    <mergeCell ref="A24:E24"/>
    <mergeCell ref="F24:G24"/>
    <mergeCell ref="F19:G19"/>
    <mergeCell ref="A20:E20"/>
    <mergeCell ref="F20:G20"/>
    <mergeCell ref="A14:E14"/>
    <mergeCell ref="A15:E15"/>
    <mergeCell ref="F15:G15"/>
    <mergeCell ref="A16:G16"/>
    <mergeCell ref="A17:E17"/>
    <mergeCell ref="F17:G17"/>
    <mergeCell ref="A1:H1"/>
    <mergeCell ref="B2:G2"/>
    <mergeCell ref="H2:H5"/>
    <mergeCell ref="B3:G3"/>
    <mergeCell ref="B4:G4"/>
    <mergeCell ref="D5:G5"/>
    <mergeCell ref="A59:G59"/>
    <mergeCell ref="A61:G61"/>
    <mergeCell ref="A62:H62"/>
    <mergeCell ref="A10:C10"/>
    <mergeCell ref="A11:C11"/>
    <mergeCell ref="A12:C12"/>
    <mergeCell ref="A13:C13"/>
    <mergeCell ref="A6:H6"/>
    <mergeCell ref="A7:E7"/>
    <mergeCell ref="F7:G7"/>
    <mergeCell ref="H7:H8"/>
    <mergeCell ref="A8:G8"/>
    <mergeCell ref="A9:C9"/>
    <mergeCell ref="A18:E18"/>
    <mergeCell ref="F18:G18"/>
    <mergeCell ref="A19:E19"/>
  </mergeCells>
  <printOptions horizontalCentered="1"/>
  <pageMargins left="0" right="0" top="0.25" bottom="0" header="0.3" footer="0.3"/>
  <pageSetup scale="7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V73"/>
  <sheetViews>
    <sheetView showWhiteSpace="0" zoomScaleNormal="100" workbookViewId="0">
      <selection activeCell="I13" sqref="I13"/>
    </sheetView>
  </sheetViews>
  <sheetFormatPr defaultColWidth="8.88671875" defaultRowHeight="13.2" x14ac:dyDescent="0.25"/>
  <cols>
    <col min="1" max="1" width="15.44140625" style="62" customWidth="1"/>
    <col min="2" max="2" width="12.44140625" style="62" customWidth="1"/>
    <col min="3" max="3" width="12.109375" style="62" customWidth="1"/>
    <col min="4" max="4" width="8.6640625" style="62" customWidth="1"/>
    <col min="5" max="5" width="15.109375" style="62" customWidth="1"/>
    <col min="6" max="6" width="14.33203125" style="62" customWidth="1"/>
    <col min="7" max="7" width="14.44140625" style="62" customWidth="1"/>
    <col min="8" max="8" width="14.33203125" style="62" customWidth="1"/>
    <col min="9" max="9" width="14.44140625" style="62" customWidth="1"/>
    <col min="10" max="10" width="14.88671875" style="62" customWidth="1"/>
    <col min="11" max="11" width="15.109375" style="62" customWidth="1"/>
    <col min="12" max="16384" width="8.88671875" style="62"/>
  </cols>
  <sheetData>
    <row r="1" spans="1:12" ht="15.6" x14ac:dyDescent="0.3">
      <c r="A1" s="225" t="s">
        <v>72</v>
      </c>
      <c r="B1" s="225"/>
      <c r="C1" s="225"/>
      <c r="D1" s="225"/>
      <c r="E1" s="225"/>
      <c r="F1" s="225"/>
      <c r="G1" s="225"/>
      <c r="H1" s="225"/>
      <c r="I1" s="225"/>
      <c r="J1" s="225"/>
    </row>
    <row r="2" spans="1:12" ht="13.8" x14ac:dyDescent="0.25">
      <c r="A2" s="63" t="s">
        <v>3</v>
      </c>
      <c r="B2" s="320"/>
      <c r="C2" s="320"/>
      <c r="D2" s="320"/>
      <c r="E2" s="320"/>
      <c r="F2" s="320"/>
      <c r="G2" s="320"/>
      <c r="H2" s="320"/>
      <c r="I2" s="321"/>
      <c r="J2" s="321"/>
    </row>
    <row r="3" spans="1:12" ht="13.8" x14ac:dyDescent="0.25">
      <c r="A3" s="63" t="s">
        <v>68</v>
      </c>
      <c r="B3" s="322"/>
      <c r="C3" s="322"/>
      <c r="D3" s="322"/>
      <c r="E3" s="322"/>
      <c r="F3" s="322"/>
      <c r="G3" s="322"/>
      <c r="H3" s="322"/>
      <c r="I3" s="321"/>
      <c r="J3" s="321"/>
    </row>
    <row r="4" spans="1:12" ht="13.8" x14ac:dyDescent="0.25">
      <c r="A4" s="64" t="s">
        <v>4</v>
      </c>
      <c r="B4" s="322"/>
      <c r="C4" s="322"/>
      <c r="D4" s="322"/>
      <c r="E4" s="322"/>
      <c r="F4" s="322"/>
      <c r="G4" s="322"/>
      <c r="H4" s="322"/>
      <c r="I4" s="321"/>
      <c r="J4" s="321"/>
    </row>
    <row r="5" spans="1:12" ht="13.8" x14ac:dyDescent="0.25">
      <c r="A5" s="65"/>
      <c r="B5" s="65"/>
      <c r="C5" s="64" t="s">
        <v>5</v>
      </c>
      <c r="D5" s="323"/>
      <c r="E5" s="323"/>
      <c r="F5" s="323"/>
      <c r="G5" s="323"/>
      <c r="H5" s="64"/>
      <c r="I5" s="321"/>
      <c r="J5" s="321"/>
    </row>
    <row r="6" spans="1:12" s="66" customFormat="1" ht="13.8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</row>
    <row r="7" spans="1:12" ht="13.8" x14ac:dyDescent="0.25">
      <c r="A7" s="316"/>
      <c r="B7" s="316"/>
      <c r="C7" s="316"/>
      <c r="D7" s="316"/>
      <c r="E7" s="317"/>
      <c r="F7" s="318" t="s">
        <v>10</v>
      </c>
      <c r="G7" s="319"/>
      <c r="H7" s="318" t="s">
        <v>43</v>
      </c>
      <c r="I7" s="319"/>
      <c r="J7" s="193" t="s">
        <v>13</v>
      </c>
    </row>
    <row r="8" spans="1:12" ht="44.25" customHeight="1" x14ac:dyDescent="0.25">
      <c r="A8" s="195" t="s">
        <v>76</v>
      </c>
      <c r="B8" s="196"/>
      <c r="C8" s="196"/>
      <c r="D8" s="196"/>
      <c r="E8" s="196"/>
      <c r="F8" s="196"/>
      <c r="G8" s="196"/>
      <c r="H8" s="196"/>
      <c r="I8" s="196"/>
      <c r="J8" s="194"/>
    </row>
    <row r="9" spans="1:12" ht="26.4" x14ac:dyDescent="0.25">
      <c r="A9" s="165" t="s">
        <v>0</v>
      </c>
      <c r="B9" s="166"/>
      <c r="C9" s="167"/>
      <c r="D9" s="30" t="s">
        <v>2</v>
      </c>
      <c r="E9" s="30" t="s">
        <v>25</v>
      </c>
      <c r="F9" s="67" t="s">
        <v>1</v>
      </c>
      <c r="G9" s="32" t="s">
        <v>73</v>
      </c>
      <c r="H9" s="67" t="s">
        <v>1</v>
      </c>
      <c r="I9" s="32" t="s">
        <v>73</v>
      </c>
      <c r="J9" s="21"/>
    </row>
    <row r="10" spans="1:12" ht="15" customHeight="1" x14ac:dyDescent="0.25">
      <c r="A10" s="168"/>
      <c r="B10" s="169"/>
      <c r="C10" s="170"/>
      <c r="D10" s="39"/>
      <c r="E10" s="40"/>
      <c r="F10" s="41">
        <f t="shared" ref="F10:F13" si="0">IF(E10&gt;199299.99,(199300*D10),D10*E10)</f>
        <v>0</v>
      </c>
      <c r="G10" s="42">
        <f>F10*0.302</f>
        <v>0</v>
      </c>
      <c r="H10" s="41">
        <f t="shared" ref="H10:H13" si="1">IF(E10&gt;199299.99,F10,IF(E10*1.03&gt;199299.99,(199300*D10),F10*1.03))</f>
        <v>0</v>
      </c>
      <c r="I10" s="42">
        <f>H10*0.302</f>
        <v>0</v>
      </c>
      <c r="J10" s="23">
        <f>SUM(F10:I10)</f>
        <v>0</v>
      </c>
      <c r="K10" s="69"/>
    </row>
    <row r="11" spans="1:12" ht="15" customHeight="1" x14ac:dyDescent="0.25">
      <c r="A11" s="162"/>
      <c r="B11" s="163"/>
      <c r="C11" s="164"/>
      <c r="D11" s="43"/>
      <c r="E11" s="33"/>
      <c r="F11" s="22">
        <f t="shared" si="0"/>
        <v>0</v>
      </c>
      <c r="G11" s="42">
        <f t="shared" ref="G11:G13" si="2">F11*0.302</f>
        <v>0</v>
      </c>
      <c r="H11" s="22">
        <f t="shared" si="1"/>
        <v>0</v>
      </c>
      <c r="I11" s="42">
        <f t="shared" ref="I11:I13" si="3">H11*0.302</f>
        <v>0</v>
      </c>
      <c r="J11" s="23">
        <f t="shared" ref="J11:J13" si="4">SUM(F11:I11)</f>
        <v>0</v>
      </c>
    </row>
    <row r="12" spans="1:12" ht="15" customHeight="1" x14ac:dyDescent="0.25">
      <c r="A12" s="162"/>
      <c r="B12" s="163"/>
      <c r="C12" s="164"/>
      <c r="D12" s="43"/>
      <c r="E12" s="44"/>
      <c r="F12" s="22">
        <f t="shared" si="0"/>
        <v>0</v>
      </c>
      <c r="G12" s="42">
        <f t="shared" si="2"/>
        <v>0</v>
      </c>
      <c r="H12" s="22">
        <f t="shared" si="1"/>
        <v>0</v>
      </c>
      <c r="I12" s="42">
        <f t="shared" si="3"/>
        <v>0</v>
      </c>
      <c r="J12" s="23">
        <f t="shared" si="4"/>
        <v>0</v>
      </c>
    </row>
    <row r="13" spans="1:12" ht="15" customHeight="1" x14ac:dyDescent="0.25">
      <c r="A13" s="162"/>
      <c r="B13" s="163"/>
      <c r="C13" s="164"/>
      <c r="D13" s="43"/>
      <c r="E13" s="44"/>
      <c r="F13" s="22">
        <f t="shared" si="0"/>
        <v>0</v>
      </c>
      <c r="G13" s="42">
        <f t="shared" si="2"/>
        <v>0</v>
      </c>
      <c r="H13" s="22">
        <f t="shared" si="1"/>
        <v>0</v>
      </c>
      <c r="I13" s="42">
        <f t="shared" si="3"/>
        <v>0</v>
      </c>
      <c r="J13" s="23">
        <f t="shared" si="4"/>
        <v>0</v>
      </c>
    </row>
    <row r="14" spans="1:12" ht="15" customHeight="1" x14ac:dyDescent="0.25">
      <c r="A14" s="178" t="s">
        <v>6</v>
      </c>
      <c r="B14" s="179"/>
      <c r="C14" s="179"/>
      <c r="D14" s="179"/>
      <c r="E14" s="180"/>
      <c r="F14" s="5">
        <f>SUM(F10:F13)</f>
        <v>0</v>
      </c>
      <c r="G14" s="10">
        <f>SUM(G10:G13)</f>
        <v>0</v>
      </c>
      <c r="H14" s="5">
        <f>SUM(H10:H13)</f>
        <v>0</v>
      </c>
      <c r="I14" s="10">
        <f>SUM(I10:I13)</f>
        <v>0</v>
      </c>
      <c r="J14" s="6"/>
    </row>
    <row r="15" spans="1:12" ht="15" customHeight="1" x14ac:dyDescent="0.25">
      <c r="A15" s="181" t="s">
        <v>47</v>
      </c>
      <c r="B15" s="182"/>
      <c r="C15" s="182"/>
      <c r="D15" s="182"/>
      <c r="E15" s="183"/>
      <c r="F15" s="184">
        <f>F14+G14</f>
        <v>0</v>
      </c>
      <c r="G15" s="183"/>
      <c r="H15" s="184">
        <f>H14+I14</f>
        <v>0</v>
      </c>
      <c r="I15" s="183"/>
      <c r="J15" s="19">
        <f>SUM(J10:J13)</f>
        <v>0</v>
      </c>
      <c r="K15" s="108">
        <f>F15+H15</f>
        <v>0</v>
      </c>
      <c r="L15" s="70"/>
    </row>
    <row r="16" spans="1:12" ht="15" customHeight="1" x14ac:dyDescent="0.25">
      <c r="A16" s="230" t="s">
        <v>23</v>
      </c>
      <c r="B16" s="231"/>
      <c r="C16" s="231"/>
      <c r="D16" s="231"/>
      <c r="E16" s="231"/>
      <c r="F16" s="231"/>
      <c r="G16" s="231"/>
      <c r="H16" s="71"/>
      <c r="I16" s="71"/>
      <c r="J16" s="12"/>
    </row>
    <row r="17" spans="1:11" ht="15" customHeight="1" x14ac:dyDescent="0.25">
      <c r="A17" s="232"/>
      <c r="B17" s="233"/>
      <c r="C17" s="233"/>
      <c r="D17" s="233"/>
      <c r="E17" s="233"/>
      <c r="F17" s="235"/>
      <c r="G17" s="236"/>
      <c r="H17" s="235"/>
      <c r="I17" s="236"/>
      <c r="J17" s="24">
        <f t="shared" ref="J17:J21" si="5">SUM(F17:I17)</f>
        <v>0</v>
      </c>
    </row>
    <row r="18" spans="1:11" ht="15" customHeight="1" x14ac:dyDescent="0.25">
      <c r="A18" s="248"/>
      <c r="B18" s="249"/>
      <c r="C18" s="249"/>
      <c r="D18" s="249"/>
      <c r="E18" s="252"/>
      <c r="F18" s="250"/>
      <c r="G18" s="251"/>
      <c r="H18" s="174"/>
      <c r="I18" s="175"/>
      <c r="J18" s="24">
        <f t="shared" si="5"/>
        <v>0</v>
      </c>
    </row>
    <row r="19" spans="1:11" ht="15" customHeight="1" x14ac:dyDescent="0.25">
      <c r="A19" s="248"/>
      <c r="B19" s="249"/>
      <c r="C19" s="249"/>
      <c r="D19" s="249"/>
      <c r="E19" s="252"/>
      <c r="F19" s="235"/>
      <c r="G19" s="236"/>
      <c r="H19" s="235"/>
      <c r="I19" s="236"/>
      <c r="J19" s="24">
        <f t="shared" si="5"/>
        <v>0</v>
      </c>
    </row>
    <row r="20" spans="1:11" ht="15" customHeight="1" x14ac:dyDescent="0.25">
      <c r="A20" s="257"/>
      <c r="B20" s="258"/>
      <c r="C20" s="258"/>
      <c r="D20" s="258"/>
      <c r="E20" s="259"/>
      <c r="F20" s="235"/>
      <c r="G20" s="236"/>
      <c r="H20" s="235"/>
      <c r="I20" s="236"/>
      <c r="J20" s="24">
        <f t="shared" si="5"/>
        <v>0</v>
      </c>
    </row>
    <row r="21" spans="1:11" ht="15" customHeight="1" x14ac:dyDescent="0.25">
      <c r="A21" s="248"/>
      <c r="B21" s="249"/>
      <c r="C21" s="249"/>
      <c r="D21" s="249"/>
      <c r="E21" s="252"/>
      <c r="F21" s="240"/>
      <c r="G21" s="241"/>
      <c r="H21" s="240"/>
      <c r="I21" s="241"/>
      <c r="J21" s="24">
        <f t="shared" si="5"/>
        <v>0</v>
      </c>
    </row>
    <row r="22" spans="1:11" ht="15" customHeight="1" x14ac:dyDescent="0.25">
      <c r="A22" s="178" t="s">
        <v>7</v>
      </c>
      <c r="B22" s="179"/>
      <c r="C22" s="179"/>
      <c r="D22" s="179"/>
      <c r="E22" s="180"/>
      <c r="F22" s="242">
        <f>SUM(F17:G21)</f>
        <v>0</v>
      </c>
      <c r="G22" s="243"/>
      <c r="H22" s="272">
        <f>SUM(H17:I21)</f>
        <v>0</v>
      </c>
      <c r="I22" s="243"/>
      <c r="J22" s="6">
        <f>SUM(F22:I22)</f>
        <v>0</v>
      </c>
      <c r="K22" s="109">
        <f>SUM(J17:J21)</f>
        <v>0</v>
      </c>
    </row>
    <row r="23" spans="1:11" ht="15" customHeight="1" x14ac:dyDescent="0.25">
      <c r="A23" s="244" t="s">
        <v>11</v>
      </c>
      <c r="B23" s="245"/>
      <c r="C23" s="245"/>
      <c r="D23" s="245"/>
      <c r="E23" s="245"/>
      <c r="F23" s="245"/>
      <c r="G23" s="245"/>
      <c r="H23" s="73"/>
      <c r="I23" s="73"/>
      <c r="J23" s="75"/>
      <c r="K23" s="76"/>
    </row>
    <row r="24" spans="1:11" ht="15" customHeight="1" x14ac:dyDescent="0.25">
      <c r="A24" s="232"/>
      <c r="B24" s="233"/>
      <c r="C24" s="233"/>
      <c r="D24" s="233"/>
      <c r="E24" s="234"/>
      <c r="F24" s="235"/>
      <c r="G24" s="236"/>
      <c r="H24" s="235"/>
      <c r="I24" s="236"/>
      <c r="J24" s="77">
        <f>SUM(F24:I24)</f>
        <v>0</v>
      </c>
      <c r="K24" s="76"/>
    </row>
    <row r="25" spans="1:11" s="66" customFormat="1" ht="15" customHeight="1" x14ac:dyDescent="0.25">
      <c r="A25" s="237"/>
      <c r="B25" s="238"/>
      <c r="C25" s="238"/>
      <c r="D25" s="238"/>
      <c r="E25" s="239"/>
      <c r="F25" s="240"/>
      <c r="G25" s="241"/>
      <c r="H25" s="240"/>
      <c r="I25" s="241"/>
      <c r="J25" s="77">
        <f>SUM(F25:I25)</f>
        <v>0</v>
      </c>
      <c r="K25" s="78"/>
    </row>
    <row r="26" spans="1:11" s="66" customFormat="1" ht="15" customHeight="1" x14ac:dyDescent="0.25">
      <c r="A26" s="178" t="s">
        <v>12</v>
      </c>
      <c r="B26" s="179"/>
      <c r="C26" s="179"/>
      <c r="D26" s="179"/>
      <c r="E26" s="180"/>
      <c r="F26" s="242">
        <f>SUM(F24:G25)</f>
        <v>0</v>
      </c>
      <c r="G26" s="243"/>
      <c r="H26" s="272">
        <f>SUM(H24:I25)</f>
        <v>0</v>
      </c>
      <c r="I26" s="243"/>
      <c r="J26" s="79">
        <f>SUM(J24:J25)</f>
        <v>0</v>
      </c>
      <c r="K26" s="109">
        <f>F26+H26</f>
        <v>0</v>
      </c>
    </row>
    <row r="27" spans="1:11" ht="15" customHeight="1" x14ac:dyDescent="0.25">
      <c r="A27" s="244" t="s">
        <v>29</v>
      </c>
      <c r="B27" s="245"/>
      <c r="C27" s="245"/>
      <c r="D27" s="245"/>
      <c r="E27" s="245"/>
      <c r="F27" s="245"/>
      <c r="G27" s="245"/>
      <c r="H27" s="73"/>
      <c r="I27" s="73"/>
      <c r="J27" s="75"/>
      <c r="K27" s="76"/>
    </row>
    <row r="28" spans="1:11" ht="15" customHeight="1" x14ac:dyDescent="0.25">
      <c r="A28" s="232"/>
      <c r="B28" s="233"/>
      <c r="C28" s="233"/>
      <c r="D28" s="233"/>
      <c r="E28" s="234"/>
      <c r="F28" s="235"/>
      <c r="G28" s="236"/>
      <c r="H28" s="235"/>
      <c r="I28" s="236"/>
      <c r="J28" s="77">
        <f>SUM(F28:I28)</f>
        <v>0</v>
      </c>
      <c r="K28" s="76"/>
    </row>
    <row r="29" spans="1:11" s="66" customFormat="1" ht="15" customHeight="1" x14ac:dyDescent="0.25">
      <c r="A29" s="232"/>
      <c r="B29" s="233"/>
      <c r="C29" s="233"/>
      <c r="D29" s="233"/>
      <c r="E29" s="234"/>
      <c r="F29" s="235"/>
      <c r="G29" s="236"/>
      <c r="H29" s="235"/>
      <c r="I29" s="236"/>
      <c r="J29" s="77">
        <f>SUM(F29:I29)</f>
        <v>0</v>
      </c>
      <c r="K29" s="78"/>
    </row>
    <row r="30" spans="1:11" s="66" customFormat="1" ht="15" customHeight="1" x14ac:dyDescent="0.25">
      <c r="A30" s="237"/>
      <c r="B30" s="238"/>
      <c r="C30" s="238"/>
      <c r="D30" s="238"/>
      <c r="E30" s="239"/>
      <c r="F30" s="240"/>
      <c r="G30" s="241"/>
      <c r="H30" s="240"/>
      <c r="I30" s="241"/>
      <c r="J30" s="77">
        <f>SUM(F30:I30)</f>
        <v>0</v>
      </c>
      <c r="K30" s="78"/>
    </row>
    <row r="31" spans="1:11" s="66" customFormat="1" ht="15" customHeight="1" x14ac:dyDescent="0.25">
      <c r="A31" s="178" t="s">
        <v>8</v>
      </c>
      <c r="B31" s="179"/>
      <c r="C31" s="179"/>
      <c r="D31" s="179"/>
      <c r="E31" s="180"/>
      <c r="F31" s="242">
        <f>SUM(F28:G30)</f>
        <v>0</v>
      </c>
      <c r="G31" s="243"/>
      <c r="H31" s="272">
        <f>SUM(H28:I30)</f>
        <v>0</v>
      </c>
      <c r="I31" s="243"/>
      <c r="J31" s="79">
        <f>SUM(J28:J30)</f>
        <v>0</v>
      </c>
      <c r="K31" s="109">
        <f>F31+H31</f>
        <v>0</v>
      </c>
    </row>
    <row r="32" spans="1:11" ht="15" customHeight="1" x14ac:dyDescent="0.25">
      <c r="A32" s="246" t="s">
        <v>28</v>
      </c>
      <c r="B32" s="247"/>
      <c r="C32" s="247"/>
      <c r="D32" s="247"/>
      <c r="E32" s="247"/>
      <c r="F32" s="247"/>
      <c r="G32" s="247"/>
      <c r="H32" s="80"/>
      <c r="I32" s="80"/>
      <c r="J32" s="75"/>
      <c r="K32" s="76"/>
    </row>
    <row r="33" spans="1:22" ht="15" customHeight="1" x14ac:dyDescent="0.25">
      <c r="A33" s="249"/>
      <c r="B33" s="249"/>
      <c r="C33" s="249"/>
      <c r="D33" s="249"/>
      <c r="E33" s="252"/>
      <c r="F33" s="250"/>
      <c r="G33" s="251"/>
      <c r="H33" s="250"/>
      <c r="I33" s="251"/>
      <c r="J33" s="77">
        <f>SUM(F33:I33)</f>
        <v>0</v>
      </c>
    </row>
    <row r="34" spans="1:22" ht="15" customHeight="1" x14ac:dyDescent="0.25">
      <c r="A34" s="249"/>
      <c r="B34" s="249"/>
      <c r="C34" s="249"/>
      <c r="D34" s="249"/>
      <c r="E34" s="252"/>
      <c r="F34" s="235"/>
      <c r="G34" s="236"/>
      <c r="H34" s="235"/>
      <c r="I34" s="236"/>
      <c r="J34" s="77">
        <f>SUM(F34:I34)</f>
        <v>0</v>
      </c>
    </row>
    <row r="35" spans="1:22" ht="15" customHeight="1" x14ac:dyDescent="0.25">
      <c r="A35" s="249"/>
      <c r="B35" s="249"/>
      <c r="C35" s="249"/>
      <c r="D35" s="249"/>
      <c r="E35" s="252"/>
      <c r="F35" s="235"/>
      <c r="G35" s="236"/>
      <c r="H35" s="235"/>
      <c r="I35" s="236"/>
      <c r="J35" s="77">
        <f>SUM(F35:I35)</f>
        <v>0</v>
      </c>
    </row>
    <row r="36" spans="1:22" ht="15" customHeight="1" x14ac:dyDescent="0.25">
      <c r="A36" s="238"/>
      <c r="B36" s="238"/>
      <c r="C36" s="238"/>
      <c r="D36" s="238"/>
      <c r="E36" s="239"/>
      <c r="F36" s="240"/>
      <c r="G36" s="241"/>
      <c r="H36" s="240"/>
      <c r="I36" s="241"/>
      <c r="J36" s="77">
        <f>SUM(F36:I36)</f>
        <v>0</v>
      </c>
    </row>
    <row r="37" spans="1:22" ht="15" customHeight="1" x14ac:dyDescent="0.25">
      <c r="A37" s="178" t="s">
        <v>22</v>
      </c>
      <c r="B37" s="179"/>
      <c r="C37" s="179"/>
      <c r="D37" s="179"/>
      <c r="E37" s="180"/>
      <c r="F37" s="242">
        <f>SUM(F32:G36)</f>
        <v>0</v>
      </c>
      <c r="G37" s="243"/>
      <c r="H37" s="242">
        <f>SUM(H32:I36)</f>
        <v>0</v>
      </c>
      <c r="I37" s="243"/>
      <c r="J37" s="79">
        <f>SUM(F37:I37)</f>
        <v>0</v>
      </c>
      <c r="K37" s="109">
        <f>F37+H37</f>
        <v>0</v>
      </c>
    </row>
    <row r="38" spans="1:22" ht="15" customHeight="1" x14ac:dyDescent="0.25">
      <c r="A38" s="273" t="s">
        <v>56</v>
      </c>
      <c r="B38" s="274"/>
      <c r="C38" s="274"/>
      <c r="D38" s="274"/>
      <c r="E38" s="274"/>
      <c r="F38" s="274"/>
      <c r="G38" s="274"/>
      <c r="H38" s="274"/>
      <c r="I38" s="274"/>
      <c r="J38" s="275"/>
      <c r="K38"/>
      <c r="L38" s="82"/>
      <c r="M38" s="82"/>
      <c r="N38" s="83"/>
    </row>
    <row r="39" spans="1:22" ht="15" customHeight="1" x14ac:dyDescent="0.25">
      <c r="A39" s="276" t="s">
        <v>53</v>
      </c>
      <c r="B39" s="324"/>
      <c r="C39" s="258" t="s">
        <v>32</v>
      </c>
      <c r="D39" s="258"/>
      <c r="E39" s="258"/>
      <c r="F39" s="281"/>
      <c r="G39" s="282"/>
      <c r="H39" s="281"/>
      <c r="I39" s="282"/>
      <c r="J39" s="84">
        <f t="shared" ref="J39:J50" si="6">SUM(F39:I39)</f>
        <v>0</v>
      </c>
      <c r="K39" s="13"/>
      <c r="L39" s="85"/>
      <c r="M39" s="85"/>
      <c r="O39" s="86"/>
      <c r="P39" s="86"/>
      <c r="Q39" s="86"/>
      <c r="R39" s="86"/>
      <c r="S39" s="86"/>
      <c r="T39" s="86"/>
      <c r="U39" s="86"/>
      <c r="V39" s="86"/>
    </row>
    <row r="40" spans="1:22" ht="15" customHeight="1" x14ac:dyDescent="0.25">
      <c r="A40" s="253" t="s">
        <v>41</v>
      </c>
      <c r="B40" s="327"/>
      <c r="C40" s="258" t="s">
        <v>33</v>
      </c>
      <c r="D40" s="258"/>
      <c r="E40" s="258"/>
      <c r="F40" s="260"/>
      <c r="G40" s="261"/>
      <c r="H40" s="260"/>
      <c r="I40" s="261"/>
      <c r="J40" s="87">
        <f t="shared" si="6"/>
        <v>0</v>
      </c>
      <c r="K40" s="13"/>
      <c r="L40" s="85"/>
      <c r="M40" s="85"/>
      <c r="O40" s="86"/>
      <c r="P40" s="86"/>
      <c r="Q40" s="86"/>
      <c r="R40" s="86"/>
      <c r="S40" s="86"/>
      <c r="T40" s="86"/>
      <c r="U40" s="86"/>
      <c r="V40" s="86"/>
    </row>
    <row r="41" spans="1:22" ht="15" customHeight="1" x14ac:dyDescent="0.25">
      <c r="A41" s="253"/>
      <c r="B41" s="327"/>
      <c r="C41" s="263" t="s">
        <v>38</v>
      </c>
      <c r="D41" s="263"/>
      <c r="E41" s="263"/>
      <c r="F41" s="265">
        <f>SUM(F39:G40)</f>
        <v>0</v>
      </c>
      <c r="G41" s="266"/>
      <c r="H41" s="265">
        <f>SUM(H39:I40)</f>
        <v>0</v>
      </c>
      <c r="I41" s="266"/>
      <c r="J41" s="88">
        <f t="shared" si="6"/>
        <v>0</v>
      </c>
      <c r="K41" s="111">
        <f>J39+J40</f>
        <v>0</v>
      </c>
      <c r="L41" s="85"/>
      <c r="M41" s="85"/>
      <c r="O41" s="86"/>
      <c r="P41" s="86"/>
      <c r="Q41" s="86"/>
      <c r="R41" s="86"/>
      <c r="S41" s="86"/>
      <c r="T41" s="86"/>
      <c r="U41" s="86"/>
      <c r="V41" s="86"/>
    </row>
    <row r="42" spans="1:22" ht="15" customHeight="1" x14ac:dyDescent="0.3">
      <c r="A42" s="253"/>
      <c r="B42" s="327"/>
      <c r="C42" s="268" t="s">
        <v>42</v>
      </c>
      <c r="D42" s="268"/>
      <c r="E42" s="268"/>
      <c r="F42" s="270">
        <f>IF(F41&gt;25000,25000,F41)</f>
        <v>0</v>
      </c>
      <c r="G42" s="271"/>
      <c r="H42" s="270">
        <f>IF(F41+H41&lt;25000,H41,IF((25000-F41)&lt;0,0,25000-F41))</f>
        <v>0</v>
      </c>
      <c r="I42" s="271"/>
      <c r="J42" s="89">
        <f t="shared" si="6"/>
        <v>0</v>
      </c>
      <c r="K42" s="112"/>
      <c r="L42" s="90"/>
      <c r="M42" s="90"/>
      <c r="O42" s="86"/>
      <c r="P42" s="86"/>
      <c r="Q42" s="86"/>
      <c r="R42" s="86"/>
      <c r="S42" s="86"/>
      <c r="T42" s="86"/>
      <c r="U42" s="86"/>
      <c r="V42" s="86"/>
    </row>
    <row r="43" spans="1:22" ht="15" customHeight="1" x14ac:dyDescent="0.25">
      <c r="A43" s="325" t="s">
        <v>54</v>
      </c>
      <c r="B43" s="326"/>
      <c r="C43" s="279" t="s">
        <v>34</v>
      </c>
      <c r="D43" s="279"/>
      <c r="E43" s="280"/>
      <c r="F43" s="281"/>
      <c r="G43" s="282"/>
      <c r="H43" s="281"/>
      <c r="I43" s="282"/>
      <c r="J43" s="84">
        <f t="shared" si="6"/>
        <v>0</v>
      </c>
      <c r="K43" s="112"/>
      <c r="L43" s="85"/>
      <c r="M43" s="85"/>
      <c r="O43" s="91"/>
      <c r="P43" s="91"/>
      <c r="Q43" s="91"/>
      <c r="R43" s="91"/>
      <c r="S43" s="91"/>
      <c r="T43" s="91"/>
      <c r="U43" s="91"/>
      <c r="V43" s="91"/>
    </row>
    <row r="44" spans="1:22" ht="15" customHeight="1" x14ac:dyDescent="0.25">
      <c r="A44" s="253" t="s">
        <v>41</v>
      </c>
      <c r="B44" s="327"/>
      <c r="C44" s="258" t="s">
        <v>35</v>
      </c>
      <c r="D44" s="258"/>
      <c r="E44" s="259"/>
      <c r="F44" s="260"/>
      <c r="G44" s="261"/>
      <c r="H44" s="260"/>
      <c r="I44" s="261"/>
      <c r="J44" s="87">
        <f t="shared" si="6"/>
        <v>0</v>
      </c>
      <c r="K44" s="112"/>
      <c r="L44" s="85"/>
      <c r="M44" s="85"/>
      <c r="O44" s="91"/>
      <c r="P44" s="91"/>
      <c r="Q44" s="91"/>
      <c r="R44" s="91"/>
      <c r="S44" s="91"/>
      <c r="T44" s="91"/>
      <c r="U44" s="91"/>
      <c r="V44" s="91"/>
    </row>
    <row r="45" spans="1:22" ht="15" customHeight="1" x14ac:dyDescent="0.25">
      <c r="A45" s="253"/>
      <c r="B45" s="327"/>
      <c r="C45" s="263" t="s">
        <v>39</v>
      </c>
      <c r="D45" s="263"/>
      <c r="E45" s="264"/>
      <c r="F45" s="265">
        <f>SUM(F43:G44)</f>
        <v>0</v>
      </c>
      <c r="G45" s="266"/>
      <c r="H45" s="265">
        <f>SUM(H43:I44)</f>
        <v>0</v>
      </c>
      <c r="I45" s="266"/>
      <c r="J45" s="88">
        <f t="shared" si="6"/>
        <v>0</v>
      </c>
      <c r="K45" s="111">
        <f>J44+J43</f>
        <v>0</v>
      </c>
      <c r="L45" s="85"/>
      <c r="M45" s="85"/>
      <c r="O45" s="91"/>
      <c r="P45" s="91"/>
      <c r="Q45" s="91"/>
      <c r="R45" s="91"/>
      <c r="S45" s="91"/>
      <c r="T45" s="91"/>
      <c r="U45" s="91"/>
      <c r="V45" s="91"/>
    </row>
    <row r="46" spans="1:22" ht="15" customHeight="1" x14ac:dyDescent="0.3">
      <c r="A46" s="328"/>
      <c r="B46" s="329"/>
      <c r="C46" s="268" t="s">
        <v>42</v>
      </c>
      <c r="D46" s="268"/>
      <c r="E46" s="269"/>
      <c r="F46" s="270">
        <f>IF(F45&gt;25000,25000,F45)</f>
        <v>0</v>
      </c>
      <c r="G46" s="271"/>
      <c r="H46" s="270">
        <f>IF(F45+H45&lt;25000,H45,IF((25000-F45)&lt;0,0,25000-F45))</f>
        <v>0</v>
      </c>
      <c r="I46" s="271"/>
      <c r="J46" s="89">
        <f t="shared" si="6"/>
        <v>0</v>
      </c>
      <c r="K46" s="112"/>
      <c r="L46" s="90"/>
      <c r="M46" s="90"/>
      <c r="O46" s="91"/>
      <c r="P46" s="91"/>
      <c r="Q46" s="91"/>
      <c r="R46" s="91"/>
      <c r="S46" s="91"/>
      <c r="T46" s="91"/>
      <c r="U46" s="91"/>
      <c r="V46" s="91"/>
    </row>
    <row r="47" spans="1:22" ht="15" customHeight="1" x14ac:dyDescent="0.25">
      <c r="A47" s="325" t="s">
        <v>55</v>
      </c>
      <c r="B47" s="326"/>
      <c r="C47" s="279" t="s">
        <v>36</v>
      </c>
      <c r="D47" s="279"/>
      <c r="E47" s="280"/>
      <c r="F47" s="281"/>
      <c r="G47" s="282"/>
      <c r="H47" s="281"/>
      <c r="I47" s="282"/>
      <c r="J47" s="84">
        <f t="shared" si="6"/>
        <v>0</v>
      </c>
      <c r="K47" s="112"/>
      <c r="L47" s="85"/>
      <c r="M47" s="85"/>
    </row>
    <row r="48" spans="1:22" ht="15" customHeight="1" x14ac:dyDescent="0.25">
      <c r="A48" s="253" t="s">
        <v>41</v>
      </c>
      <c r="B48" s="327"/>
      <c r="C48" s="333" t="s">
        <v>37</v>
      </c>
      <c r="D48" s="333"/>
      <c r="E48" s="334"/>
      <c r="F48" s="260"/>
      <c r="G48" s="261"/>
      <c r="H48" s="260"/>
      <c r="I48" s="261"/>
      <c r="J48" s="87">
        <f t="shared" si="6"/>
        <v>0</v>
      </c>
      <c r="K48" s="112"/>
      <c r="L48" s="85"/>
      <c r="M48" s="85"/>
    </row>
    <row r="49" spans="1:15" ht="15" customHeight="1" x14ac:dyDescent="0.25">
      <c r="A49" s="253"/>
      <c r="B49" s="327"/>
      <c r="C49" s="335" t="s">
        <v>40</v>
      </c>
      <c r="D49" s="335"/>
      <c r="E49" s="335"/>
      <c r="F49" s="336">
        <f>SUM(F47:G48)</f>
        <v>0</v>
      </c>
      <c r="G49" s="337"/>
      <c r="H49" s="336">
        <f>SUM(H47:I48)</f>
        <v>0</v>
      </c>
      <c r="I49" s="337"/>
      <c r="J49" s="88">
        <f t="shared" si="6"/>
        <v>0</v>
      </c>
      <c r="K49" s="111">
        <f>J47+J48</f>
        <v>0</v>
      </c>
      <c r="L49" s="85"/>
      <c r="M49" s="85"/>
    </row>
    <row r="50" spans="1:15" ht="15" customHeight="1" x14ac:dyDescent="0.3">
      <c r="A50" s="328"/>
      <c r="B50" s="329"/>
      <c r="C50" s="268" t="s">
        <v>42</v>
      </c>
      <c r="D50" s="268"/>
      <c r="E50" s="268"/>
      <c r="F50" s="270">
        <f>IF(F49&gt;25000,25000,F49)</f>
        <v>0</v>
      </c>
      <c r="G50" s="271"/>
      <c r="H50" s="270">
        <f>IF(F49+H49&lt;25000,H49,IF((25000-F49)&lt;0,0,25000-F49))</f>
        <v>0</v>
      </c>
      <c r="I50" s="271"/>
      <c r="J50" s="89">
        <f t="shared" si="6"/>
        <v>0</v>
      </c>
      <c r="K50" s="13"/>
      <c r="L50" s="90"/>
      <c r="M50" s="90"/>
    </row>
    <row r="51" spans="1:15" ht="15" customHeight="1" x14ac:dyDescent="0.25">
      <c r="A51" s="314" t="s">
        <v>21</v>
      </c>
      <c r="B51" s="297"/>
      <c r="C51" s="297"/>
      <c r="D51" s="297"/>
      <c r="E51" s="297"/>
      <c r="F51" s="298">
        <f>F41+F45+F49</f>
        <v>0</v>
      </c>
      <c r="G51" s="332"/>
      <c r="H51" s="298">
        <f>H41+H45+H49</f>
        <v>0</v>
      </c>
      <c r="I51" s="332"/>
      <c r="J51" s="92">
        <f>J41+J45+J49</f>
        <v>0</v>
      </c>
      <c r="K51" s="58">
        <f>SUM(B51:I51)</f>
        <v>0</v>
      </c>
      <c r="L51" s="94"/>
      <c r="M51" s="93"/>
    </row>
    <row r="52" spans="1:15" ht="15" customHeight="1" x14ac:dyDescent="0.3">
      <c r="A52" s="178" t="s">
        <v>42</v>
      </c>
      <c r="B52" s="179"/>
      <c r="C52" s="179"/>
      <c r="D52" s="179"/>
      <c r="E52" s="179"/>
      <c r="F52" s="330">
        <f>F42+F46+F50</f>
        <v>0</v>
      </c>
      <c r="G52" s="331"/>
      <c r="H52" s="330">
        <f>H42+H46+H50</f>
        <v>0</v>
      </c>
      <c r="I52" s="331"/>
      <c r="J52" s="92">
        <f>SUM(F52:I52)</f>
        <v>0</v>
      </c>
      <c r="K52" s="58">
        <f>J42+J46+J50</f>
        <v>0</v>
      </c>
      <c r="L52" s="95"/>
      <c r="M52" s="95"/>
      <c r="N52" s="95"/>
      <c r="O52" s="95"/>
    </row>
    <row r="53" spans="1:15" ht="15" customHeight="1" x14ac:dyDescent="0.25">
      <c r="A53" s="299" t="s">
        <v>26</v>
      </c>
      <c r="B53" s="300"/>
      <c r="C53" s="300"/>
      <c r="D53" s="300"/>
      <c r="E53" s="300"/>
      <c r="F53" s="300"/>
      <c r="G53" s="300"/>
      <c r="H53" s="300"/>
      <c r="I53" s="300"/>
      <c r="J53" s="301"/>
      <c r="K53" s="96"/>
    </row>
    <row r="54" spans="1:15" ht="15" customHeight="1" x14ac:dyDescent="0.25">
      <c r="A54" s="232"/>
      <c r="B54" s="233"/>
      <c r="C54" s="233"/>
      <c r="D54" s="233"/>
      <c r="E54" s="233"/>
      <c r="F54" s="235"/>
      <c r="G54" s="236"/>
      <c r="H54" s="235"/>
      <c r="I54" s="236"/>
      <c r="J54" s="97">
        <f>SUM(F54:I54)</f>
        <v>0</v>
      </c>
    </row>
    <row r="55" spans="1:15" ht="15" customHeight="1" x14ac:dyDescent="0.25">
      <c r="A55" s="285"/>
      <c r="B55" s="286"/>
      <c r="C55" s="286"/>
      <c r="D55" s="286"/>
      <c r="E55" s="286"/>
      <c r="F55" s="287"/>
      <c r="G55" s="288"/>
      <c r="H55" s="287"/>
      <c r="I55" s="288"/>
      <c r="J55" s="97">
        <f>SUM(F55:I55)</f>
        <v>0</v>
      </c>
    </row>
    <row r="56" spans="1:15" ht="15" customHeight="1" thickBot="1" x14ac:dyDescent="0.3">
      <c r="A56" s="289" t="s">
        <v>27</v>
      </c>
      <c r="B56" s="290"/>
      <c r="C56" s="290"/>
      <c r="D56" s="290"/>
      <c r="E56" s="290"/>
      <c r="F56" s="291">
        <f>SUM(F54:G55)</f>
        <v>0</v>
      </c>
      <c r="G56" s="292"/>
      <c r="H56" s="291">
        <f>SUM(H54:I55)</f>
        <v>0</v>
      </c>
      <c r="I56" s="292"/>
      <c r="J56" s="98">
        <f>SUM(J54:J55)</f>
        <v>0</v>
      </c>
      <c r="K56" s="109">
        <f>SUM(F56:I56)</f>
        <v>0</v>
      </c>
    </row>
    <row r="57" spans="1:15" ht="15" customHeight="1" thickBot="1" x14ac:dyDescent="0.3">
      <c r="A57" s="293" t="s">
        <v>9</v>
      </c>
      <c r="B57" s="294"/>
      <c r="C57" s="294"/>
      <c r="D57" s="294"/>
      <c r="E57" s="294"/>
      <c r="F57" s="295">
        <f>F15+F22+F26+F31+F37+F56+F51</f>
        <v>0</v>
      </c>
      <c r="G57" s="296"/>
      <c r="H57" s="295">
        <f>H15+H22+H26+H31+H37+H56+H51</f>
        <v>0</v>
      </c>
      <c r="I57" s="296"/>
      <c r="J57" s="99">
        <f>F57+H57</f>
        <v>0</v>
      </c>
      <c r="K57" s="109">
        <f>J56+J37+J31+J26+J22+J15+J51</f>
        <v>0</v>
      </c>
    </row>
    <row r="58" spans="1:15" ht="15" customHeight="1" x14ac:dyDescent="0.3">
      <c r="A58" s="100"/>
      <c r="B58" s="338" t="s">
        <v>66</v>
      </c>
      <c r="C58" s="338"/>
      <c r="D58" s="338"/>
      <c r="E58" s="339"/>
      <c r="F58" s="340">
        <f>F57-F44-F40-F48</f>
        <v>0</v>
      </c>
      <c r="G58" s="341"/>
      <c r="H58" s="340">
        <f>H57-H44-H40-H48</f>
        <v>0</v>
      </c>
      <c r="I58" s="341"/>
      <c r="J58" s="101">
        <f>J57-J40-J44-J48</f>
        <v>0</v>
      </c>
      <c r="K58" s="72">
        <f>SUM(F58:I58)</f>
        <v>0</v>
      </c>
    </row>
    <row r="59" spans="1:15" ht="15" customHeight="1" x14ac:dyDescent="0.25">
      <c r="A59" s="310" t="s">
        <v>67</v>
      </c>
      <c r="B59" s="311"/>
      <c r="C59" s="311"/>
      <c r="D59" s="311"/>
      <c r="E59" s="311"/>
      <c r="F59" s="312">
        <f>F56+F52+F37+F31+F22+F15</f>
        <v>0</v>
      </c>
      <c r="G59" s="313"/>
      <c r="H59" s="312">
        <f>H56+H52+H37+H31+H22+H15</f>
        <v>0</v>
      </c>
      <c r="I59" s="313"/>
      <c r="J59" s="102">
        <f>J56+J52+J37+J31+J22+J15</f>
        <v>0</v>
      </c>
      <c r="K59" s="72">
        <f>SUM(F59:I59)</f>
        <v>0</v>
      </c>
    </row>
    <row r="60" spans="1:15" ht="15" customHeight="1" x14ac:dyDescent="0.25">
      <c r="A60" s="314" t="s">
        <v>24</v>
      </c>
      <c r="B60" s="297"/>
      <c r="C60" s="297"/>
      <c r="D60" s="297"/>
      <c r="E60" s="103">
        <v>0.316</v>
      </c>
      <c r="F60" s="298">
        <f>F59*E60</f>
        <v>0</v>
      </c>
      <c r="G60" s="315"/>
      <c r="H60" s="343">
        <f>H59*E60</f>
        <v>0</v>
      </c>
      <c r="I60" s="344"/>
      <c r="J60" s="92">
        <f>J59*E60</f>
        <v>0</v>
      </c>
      <c r="K60" s="72">
        <f>SUM(F60:I60)</f>
        <v>0</v>
      </c>
    </row>
    <row r="61" spans="1:15" ht="15" customHeight="1" thickBot="1" x14ac:dyDescent="0.3">
      <c r="A61" s="302" t="s">
        <v>30</v>
      </c>
      <c r="B61" s="303"/>
      <c r="C61" s="303"/>
      <c r="D61" s="303"/>
      <c r="E61" s="303"/>
      <c r="F61" s="304">
        <f>F57+F60</f>
        <v>0</v>
      </c>
      <c r="G61" s="305"/>
      <c r="H61" s="304">
        <f>H57+H60</f>
        <v>0</v>
      </c>
      <c r="I61" s="342"/>
      <c r="J61" s="104">
        <f>SUM(F61:I61)</f>
        <v>0</v>
      </c>
      <c r="K61" s="109">
        <f>J57+J60</f>
        <v>0</v>
      </c>
    </row>
    <row r="62" spans="1:15" ht="15.75" customHeight="1" thickTop="1" x14ac:dyDescent="0.25">
      <c r="A62" s="69"/>
    </row>
    <row r="63" spans="1:15" ht="13.8" x14ac:dyDescent="0.25">
      <c r="A63" s="203" t="s">
        <v>74</v>
      </c>
      <c r="B63" s="203"/>
      <c r="C63" s="203"/>
      <c r="D63" s="203"/>
      <c r="E63" s="203"/>
      <c r="F63" s="203"/>
      <c r="G63" s="203"/>
      <c r="H63" s="105"/>
    </row>
    <row r="65" spans="1:8" ht="13.8" x14ac:dyDescent="0.25">
      <c r="A65" s="204" t="s">
        <v>45</v>
      </c>
      <c r="B65" s="204"/>
      <c r="C65" s="204"/>
      <c r="D65" s="204"/>
      <c r="E65" s="204"/>
      <c r="F65" s="204"/>
      <c r="G65" s="204"/>
      <c r="H65" s="106"/>
    </row>
    <row r="66" spans="1:8" ht="14.25" customHeight="1" x14ac:dyDescent="0.25">
      <c r="A66" s="205" t="s">
        <v>71</v>
      </c>
      <c r="B66" s="205"/>
      <c r="C66" s="205"/>
      <c r="D66" s="205"/>
      <c r="E66" s="205"/>
      <c r="F66" s="205"/>
      <c r="G66" s="205"/>
      <c r="H66" s="205"/>
    </row>
    <row r="67" spans="1:8" ht="13.8" x14ac:dyDescent="0.25">
      <c r="A67" s="106"/>
      <c r="B67" s="106"/>
      <c r="C67" s="106"/>
      <c r="D67" s="106"/>
      <c r="E67" s="106"/>
      <c r="F67" s="106"/>
      <c r="G67" s="106"/>
      <c r="H67" s="106"/>
    </row>
    <row r="68" spans="1:8" ht="12.75" customHeight="1" x14ac:dyDescent="0.25">
      <c r="A68" s="128" t="s">
        <v>46</v>
      </c>
      <c r="B68" s="128"/>
      <c r="C68" s="128"/>
      <c r="D68" s="128"/>
      <c r="E68" s="128"/>
      <c r="F68" s="128"/>
      <c r="G68" s="128"/>
      <c r="H68" s="128"/>
    </row>
    <row r="69" spans="1:8" ht="12.75" customHeight="1" x14ac:dyDescent="0.25">
      <c r="A69" s="128"/>
      <c r="B69" s="128"/>
      <c r="C69" s="128"/>
      <c r="D69" s="128"/>
      <c r="E69" s="128"/>
      <c r="F69" s="128"/>
      <c r="G69" s="128"/>
      <c r="H69" s="128"/>
    </row>
    <row r="70" spans="1:8" ht="12.75" customHeight="1" x14ac:dyDescent="0.25">
      <c r="A70" s="128"/>
      <c r="B70" s="128"/>
      <c r="C70" s="128"/>
      <c r="D70" s="128"/>
      <c r="E70" s="128"/>
      <c r="F70" s="128"/>
      <c r="G70" s="128"/>
      <c r="H70" s="128"/>
    </row>
    <row r="71" spans="1:8" ht="12.75" customHeight="1" x14ac:dyDescent="0.25">
      <c r="A71" s="128"/>
      <c r="B71" s="128"/>
      <c r="C71" s="128"/>
      <c r="D71" s="128"/>
      <c r="E71" s="128"/>
      <c r="F71" s="128"/>
      <c r="G71" s="128"/>
      <c r="H71" s="128"/>
    </row>
    <row r="72" spans="1:8" ht="13.8" x14ac:dyDescent="0.25">
      <c r="A72"/>
      <c r="B72" s="107"/>
      <c r="C72" s="107"/>
      <c r="D72" s="107"/>
      <c r="E72" s="107"/>
      <c r="F72" s="107"/>
      <c r="G72" s="107"/>
      <c r="H72" s="107"/>
    </row>
    <row r="73" spans="1:8" x14ac:dyDescent="0.25">
      <c r="A73"/>
      <c r="B73"/>
      <c r="C73"/>
      <c r="D73"/>
      <c r="E73"/>
      <c r="F73"/>
      <c r="G73"/>
      <c r="H73"/>
    </row>
  </sheetData>
  <mergeCells count="157">
    <mergeCell ref="A68:H71"/>
    <mergeCell ref="A66:H66"/>
    <mergeCell ref="A61:E61"/>
    <mergeCell ref="F61:G61"/>
    <mergeCell ref="H61:I61"/>
    <mergeCell ref="A63:G63"/>
    <mergeCell ref="A65:G65"/>
    <mergeCell ref="A59:E59"/>
    <mergeCell ref="F59:G59"/>
    <mergeCell ref="H59:I59"/>
    <mergeCell ref="A60:D60"/>
    <mergeCell ref="F60:G60"/>
    <mergeCell ref="H60:I60"/>
    <mergeCell ref="A57:E57"/>
    <mergeCell ref="F57:G57"/>
    <mergeCell ref="H57:I57"/>
    <mergeCell ref="B58:E58"/>
    <mergeCell ref="F58:G58"/>
    <mergeCell ref="H58:I58"/>
    <mergeCell ref="A55:E55"/>
    <mergeCell ref="F55:G55"/>
    <mergeCell ref="H55:I55"/>
    <mergeCell ref="A56:E56"/>
    <mergeCell ref="F56:G56"/>
    <mergeCell ref="H56:I56"/>
    <mergeCell ref="A52:E52"/>
    <mergeCell ref="F52:G52"/>
    <mergeCell ref="H52:I52"/>
    <mergeCell ref="A53:J53"/>
    <mergeCell ref="A54:E54"/>
    <mergeCell ref="F54:G54"/>
    <mergeCell ref="H54:I54"/>
    <mergeCell ref="F50:G50"/>
    <mergeCell ref="H50:I50"/>
    <mergeCell ref="A51:E51"/>
    <mergeCell ref="F51:G51"/>
    <mergeCell ref="H51:I51"/>
    <mergeCell ref="A48:B50"/>
    <mergeCell ref="C48:E48"/>
    <mergeCell ref="F48:G48"/>
    <mergeCell ref="H48:I48"/>
    <mergeCell ref="C49:E49"/>
    <mergeCell ref="F49:G49"/>
    <mergeCell ref="H49:I49"/>
    <mergeCell ref="C50:E50"/>
    <mergeCell ref="F46:G46"/>
    <mergeCell ref="H46:I46"/>
    <mergeCell ref="A47:B47"/>
    <mergeCell ref="C47:E47"/>
    <mergeCell ref="F47:G47"/>
    <mergeCell ref="H47:I47"/>
    <mergeCell ref="A44:B46"/>
    <mergeCell ref="C44:E44"/>
    <mergeCell ref="F44:G44"/>
    <mergeCell ref="H44:I44"/>
    <mergeCell ref="C45:E45"/>
    <mergeCell ref="F45:G45"/>
    <mergeCell ref="H45:I45"/>
    <mergeCell ref="C46:E46"/>
    <mergeCell ref="F42:G42"/>
    <mergeCell ref="H42:I42"/>
    <mergeCell ref="A43:B43"/>
    <mergeCell ref="C43:E43"/>
    <mergeCell ref="F43:G43"/>
    <mergeCell ref="H43:I43"/>
    <mergeCell ref="A40:B42"/>
    <mergeCell ref="C40:E40"/>
    <mergeCell ref="F40:G40"/>
    <mergeCell ref="H40:I40"/>
    <mergeCell ref="C41:E41"/>
    <mergeCell ref="F41:G41"/>
    <mergeCell ref="H41:I41"/>
    <mergeCell ref="C42:E42"/>
    <mergeCell ref="A38:J38"/>
    <mergeCell ref="A39:B39"/>
    <mergeCell ref="C39:E39"/>
    <mergeCell ref="F39:G39"/>
    <mergeCell ref="H39:I39"/>
    <mergeCell ref="A36:E36"/>
    <mergeCell ref="F36:G36"/>
    <mergeCell ref="H36:I36"/>
    <mergeCell ref="A37:E37"/>
    <mergeCell ref="F37:G37"/>
    <mergeCell ref="H37:I37"/>
    <mergeCell ref="A34:E34"/>
    <mergeCell ref="F34:G34"/>
    <mergeCell ref="H34:I34"/>
    <mergeCell ref="A35:E35"/>
    <mergeCell ref="F35:G35"/>
    <mergeCell ref="H35:I35"/>
    <mergeCell ref="A31:E31"/>
    <mergeCell ref="F31:G31"/>
    <mergeCell ref="H31:I31"/>
    <mergeCell ref="A32:G32"/>
    <mergeCell ref="A33:E33"/>
    <mergeCell ref="F33:G33"/>
    <mergeCell ref="H33:I33"/>
    <mergeCell ref="A29:E29"/>
    <mergeCell ref="F29:G29"/>
    <mergeCell ref="H29:I29"/>
    <mergeCell ref="A30:E30"/>
    <mergeCell ref="F30:G30"/>
    <mergeCell ref="H30:I30"/>
    <mergeCell ref="A26:E26"/>
    <mergeCell ref="F26:G26"/>
    <mergeCell ref="H26:I26"/>
    <mergeCell ref="A27:G27"/>
    <mergeCell ref="A28:E28"/>
    <mergeCell ref="F28:G28"/>
    <mergeCell ref="H28:I28"/>
    <mergeCell ref="A23:G23"/>
    <mergeCell ref="A24:E24"/>
    <mergeCell ref="F24:G24"/>
    <mergeCell ref="H24:I24"/>
    <mergeCell ref="A25:E25"/>
    <mergeCell ref="F25:G25"/>
    <mergeCell ref="H25:I25"/>
    <mergeCell ref="A21:E21"/>
    <mergeCell ref="F21:G21"/>
    <mergeCell ref="H21:I21"/>
    <mergeCell ref="A22:E22"/>
    <mergeCell ref="F22:G22"/>
    <mergeCell ref="H22:I22"/>
    <mergeCell ref="A19:E19"/>
    <mergeCell ref="F19:G19"/>
    <mergeCell ref="H19:I19"/>
    <mergeCell ref="A20:E20"/>
    <mergeCell ref="F20:G20"/>
    <mergeCell ref="H20:I20"/>
    <mergeCell ref="A16:G16"/>
    <mergeCell ref="A17:E17"/>
    <mergeCell ref="F17:G17"/>
    <mergeCell ref="H17:I17"/>
    <mergeCell ref="A18:E18"/>
    <mergeCell ref="F18:G18"/>
    <mergeCell ref="H18:I18"/>
    <mergeCell ref="A14:E14"/>
    <mergeCell ref="A15:E15"/>
    <mergeCell ref="F15:G15"/>
    <mergeCell ref="H15:I15"/>
    <mergeCell ref="A9:C9"/>
    <mergeCell ref="A10:C10"/>
    <mergeCell ref="A11:C11"/>
    <mergeCell ref="A12:C12"/>
    <mergeCell ref="A13:C13"/>
    <mergeCell ref="A7:E7"/>
    <mergeCell ref="F7:G7"/>
    <mergeCell ref="H7:I7"/>
    <mergeCell ref="J7:J8"/>
    <mergeCell ref="A8:I8"/>
    <mergeCell ref="A1:J1"/>
    <mergeCell ref="B2:H2"/>
    <mergeCell ref="I2:J5"/>
    <mergeCell ref="B3:H3"/>
    <mergeCell ref="B4:H4"/>
    <mergeCell ref="A6:J6"/>
    <mergeCell ref="D5:G5"/>
  </mergeCells>
  <printOptions horizontalCentered="1"/>
  <pageMargins left="0" right="0" top="0" bottom="0" header="0.3" footer="0.3"/>
  <pageSetup scale="77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X73"/>
  <sheetViews>
    <sheetView showWhiteSpace="0" zoomScaleNormal="100" workbookViewId="0">
      <selection activeCell="G13" sqref="G13"/>
    </sheetView>
  </sheetViews>
  <sheetFormatPr defaultColWidth="8.88671875" defaultRowHeight="13.2" x14ac:dyDescent="0.25"/>
  <cols>
    <col min="1" max="1" width="15.44140625" style="62" customWidth="1"/>
    <col min="2" max="2" width="12.44140625" style="62" customWidth="1"/>
    <col min="3" max="3" width="12.109375" style="62" customWidth="1"/>
    <col min="4" max="4" width="8.6640625" style="62" customWidth="1"/>
    <col min="5" max="5" width="15.109375" style="62" customWidth="1"/>
    <col min="6" max="6" width="14.33203125" style="62" customWidth="1"/>
    <col min="7" max="7" width="14.44140625" style="62" customWidth="1"/>
    <col min="8" max="8" width="14.33203125" style="62" customWidth="1"/>
    <col min="9" max="11" width="14.44140625" style="62" customWidth="1"/>
    <col min="12" max="12" width="14.88671875" style="62" customWidth="1"/>
    <col min="13" max="13" width="15.109375" style="62" customWidth="1"/>
    <col min="14" max="16384" width="8.88671875" style="62"/>
  </cols>
  <sheetData>
    <row r="1" spans="1:14" ht="15.6" x14ac:dyDescent="0.3">
      <c r="A1" s="225" t="s">
        <v>72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4" ht="13.8" x14ac:dyDescent="0.25">
      <c r="A2" s="63" t="s">
        <v>3</v>
      </c>
      <c r="B2" s="320"/>
      <c r="C2" s="320"/>
      <c r="D2" s="320"/>
      <c r="E2" s="320"/>
      <c r="F2" s="320"/>
      <c r="G2" s="320"/>
      <c r="H2" s="320"/>
      <c r="I2" s="320"/>
      <c r="J2" s="320"/>
      <c r="K2" s="321"/>
      <c r="L2" s="321"/>
    </row>
    <row r="3" spans="1:14" ht="13.8" x14ac:dyDescent="0.25">
      <c r="A3" s="63" t="s">
        <v>68</v>
      </c>
      <c r="B3" s="320"/>
      <c r="C3" s="320"/>
      <c r="D3" s="320"/>
      <c r="E3" s="320"/>
      <c r="F3" s="320"/>
      <c r="G3" s="320"/>
      <c r="H3" s="320"/>
      <c r="I3" s="320"/>
      <c r="J3" s="320"/>
      <c r="K3" s="321"/>
      <c r="L3" s="321"/>
    </row>
    <row r="4" spans="1:14" ht="13.8" x14ac:dyDescent="0.25">
      <c r="A4" s="64" t="s">
        <v>4</v>
      </c>
      <c r="B4" s="320"/>
      <c r="C4" s="320"/>
      <c r="D4" s="320"/>
      <c r="E4" s="320"/>
      <c r="F4" s="320"/>
      <c r="G4" s="320"/>
      <c r="H4" s="320"/>
      <c r="I4" s="320"/>
      <c r="J4" s="320"/>
      <c r="K4" s="321"/>
      <c r="L4" s="321"/>
    </row>
    <row r="5" spans="1:14" ht="13.8" x14ac:dyDescent="0.25">
      <c r="A5" s="65"/>
      <c r="B5" s="65"/>
      <c r="C5" s="64" t="s">
        <v>5</v>
      </c>
      <c r="D5" s="347"/>
      <c r="E5" s="347"/>
      <c r="F5" s="347"/>
      <c r="G5" s="347"/>
      <c r="H5" s="64"/>
      <c r="I5" s="124"/>
      <c r="J5" s="124"/>
      <c r="K5" s="321"/>
      <c r="L5" s="321"/>
    </row>
    <row r="6" spans="1:14" s="66" customFormat="1" ht="13.8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</row>
    <row r="7" spans="1:14" ht="13.8" x14ac:dyDescent="0.25">
      <c r="A7" s="316"/>
      <c r="B7" s="316"/>
      <c r="C7" s="316"/>
      <c r="D7" s="316"/>
      <c r="E7" s="317"/>
      <c r="F7" s="318" t="s">
        <v>10</v>
      </c>
      <c r="G7" s="319"/>
      <c r="H7" s="318" t="s">
        <v>43</v>
      </c>
      <c r="I7" s="319"/>
      <c r="J7" s="345" t="s">
        <v>14</v>
      </c>
      <c r="K7" s="346"/>
      <c r="L7" s="193" t="s">
        <v>13</v>
      </c>
    </row>
    <row r="8" spans="1:14" ht="44.25" customHeight="1" x14ac:dyDescent="0.25">
      <c r="A8" s="195" t="s">
        <v>76</v>
      </c>
      <c r="B8" s="196"/>
      <c r="C8" s="196"/>
      <c r="D8" s="196"/>
      <c r="E8" s="196"/>
      <c r="F8" s="196"/>
      <c r="G8" s="196"/>
      <c r="H8" s="196"/>
      <c r="I8" s="196"/>
      <c r="J8" s="60"/>
      <c r="K8" s="61"/>
      <c r="L8" s="194"/>
    </row>
    <row r="9" spans="1:14" ht="26.4" x14ac:dyDescent="0.25">
      <c r="A9" s="165" t="s">
        <v>0</v>
      </c>
      <c r="B9" s="166"/>
      <c r="C9" s="167"/>
      <c r="D9" s="30" t="s">
        <v>2</v>
      </c>
      <c r="E9" s="30" t="s">
        <v>25</v>
      </c>
      <c r="F9" s="67" t="s">
        <v>1</v>
      </c>
      <c r="G9" s="32" t="s">
        <v>73</v>
      </c>
      <c r="H9" s="67" t="s">
        <v>1</v>
      </c>
      <c r="I9" s="32" t="s">
        <v>73</v>
      </c>
      <c r="J9" s="67" t="s">
        <v>1</v>
      </c>
      <c r="K9" s="32" t="s">
        <v>73</v>
      </c>
      <c r="L9" s="21"/>
    </row>
    <row r="10" spans="1:14" ht="15" customHeight="1" x14ac:dyDescent="0.25">
      <c r="A10" s="168"/>
      <c r="B10" s="169"/>
      <c r="C10" s="170"/>
      <c r="D10" s="39"/>
      <c r="E10" s="40"/>
      <c r="F10" s="41">
        <f t="shared" ref="F10:F13" si="0">IF(E10&gt;199299.99,(199300*D10),D10*E10)</f>
        <v>0</v>
      </c>
      <c r="G10" s="42">
        <f>F10*0.302</f>
        <v>0</v>
      </c>
      <c r="H10" s="41">
        <f t="shared" ref="H10:H13" si="1">IF(E10&gt;199299.99,F10,IF(E10*1.03&gt;199299.99,(199300*D10),F10*1.03))</f>
        <v>0</v>
      </c>
      <c r="I10" s="42">
        <f>H10*0.302</f>
        <v>0</v>
      </c>
      <c r="J10" s="41">
        <f t="shared" ref="J10:J13" si="2">IF(E10&gt;199299.99,F10,IF((E10*1.03*1.03)&gt;199299.99,(199300*D10),H10*1.03))</f>
        <v>0</v>
      </c>
      <c r="K10" s="68">
        <f>J10*0.302</f>
        <v>0</v>
      </c>
      <c r="L10" s="23">
        <f>SUM(F10:K10)</f>
        <v>0</v>
      </c>
      <c r="M10" s="69"/>
    </row>
    <row r="11" spans="1:14" ht="15" customHeight="1" x14ac:dyDescent="0.25">
      <c r="A11" s="162"/>
      <c r="B11" s="163"/>
      <c r="C11" s="164"/>
      <c r="D11" s="43"/>
      <c r="E11" s="33"/>
      <c r="F11" s="22">
        <f t="shared" si="0"/>
        <v>0</v>
      </c>
      <c r="G11" s="42">
        <f t="shared" ref="G11:G13" si="3">F11*0.302</f>
        <v>0</v>
      </c>
      <c r="H11" s="22">
        <f t="shared" si="1"/>
        <v>0</v>
      </c>
      <c r="I11" s="42">
        <f t="shared" ref="I11:I13" si="4">H11*0.302</f>
        <v>0</v>
      </c>
      <c r="J11" s="22">
        <f t="shared" si="2"/>
        <v>0</v>
      </c>
      <c r="K11" s="68">
        <f t="shared" ref="K11:K13" si="5">J11*0.302</f>
        <v>0</v>
      </c>
      <c r="L11" s="23">
        <f t="shared" ref="L11:L13" si="6">SUM(F11:K11)</f>
        <v>0</v>
      </c>
    </row>
    <row r="12" spans="1:14" ht="15" customHeight="1" x14ac:dyDescent="0.25">
      <c r="A12" s="162"/>
      <c r="B12" s="163"/>
      <c r="C12" s="164"/>
      <c r="D12" s="43"/>
      <c r="E12" s="44"/>
      <c r="F12" s="22">
        <f t="shared" si="0"/>
        <v>0</v>
      </c>
      <c r="G12" s="42">
        <f t="shared" si="3"/>
        <v>0</v>
      </c>
      <c r="H12" s="22">
        <f t="shared" si="1"/>
        <v>0</v>
      </c>
      <c r="I12" s="42">
        <f t="shared" si="4"/>
        <v>0</v>
      </c>
      <c r="J12" s="22">
        <f t="shared" si="2"/>
        <v>0</v>
      </c>
      <c r="K12" s="68">
        <f t="shared" si="5"/>
        <v>0</v>
      </c>
      <c r="L12" s="23">
        <f t="shared" si="6"/>
        <v>0</v>
      </c>
    </row>
    <row r="13" spans="1:14" ht="15" customHeight="1" x14ac:dyDescent="0.25">
      <c r="A13" s="162"/>
      <c r="B13" s="163"/>
      <c r="C13" s="164"/>
      <c r="D13" s="43"/>
      <c r="E13" s="44"/>
      <c r="F13" s="22">
        <f t="shared" si="0"/>
        <v>0</v>
      </c>
      <c r="G13" s="42">
        <f t="shared" si="3"/>
        <v>0</v>
      </c>
      <c r="H13" s="22">
        <f t="shared" si="1"/>
        <v>0</v>
      </c>
      <c r="I13" s="42">
        <f t="shared" si="4"/>
        <v>0</v>
      </c>
      <c r="J13" s="22">
        <f t="shared" si="2"/>
        <v>0</v>
      </c>
      <c r="K13" s="68">
        <f t="shared" si="5"/>
        <v>0</v>
      </c>
      <c r="L13" s="23">
        <f t="shared" si="6"/>
        <v>0</v>
      </c>
    </row>
    <row r="14" spans="1:14" ht="15" customHeight="1" x14ac:dyDescent="0.25">
      <c r="A14" s="178" t="s">
        <v>6</v>
      </c>
      <c r="B14" s="179"/>
      <c r="C14" s="179"/>
      <c r="D14" s="179"/>
      <c r="E14" s="180"/>
      <c r="F14" s="5">
        <f>SUM(F10:F13)</f>
        <v>0</v>
      </c>
      <c r="G14" s="10">
        <f>SUM(G10:G13)</f>
        <v>0</v>
      </c>
      <c r="H14" s="5">
        <f>SUM(H10:H13)</f>
        <v>0</v>
      </c>
      <c r="I14" s="10">
        <f>SUM(I10:I13)</f>
        <v>0</v>
      </c>
      <c r="J14" s="5">
        <f>SUM(J10:J13)</f>
        <v>0</v>
      </c>
      <c r="K14" s="10">
        <f>SUM(K10:K13)</f>
        <v>0</v>
      </c>
      <c r="L14" s="6"/>
    </row>
    <row r="15" spans="1:14" ht="15" customHeight="1" x14ac:dyDescent="0.25">
      <c r="A15" s="181" t="s">
        <v>47</v>
      </c>
      <c r="B15" s="182"/>
      <c r="C15" s="182"/>
      <c r="D15" s="182"/>
      <c r="E15" s="183"/>
      <c r="F15" s="184">
        <f>F14+G14</f>
        <v>0</v>
      </c>
      <c r="G15" s="183"/>
      <c r="H15" s="184">
        <f>H14+I14</f>
        <v>0</v>
      </c>
      <c r="I15" s="183"/>
      <c r="J15" s="184">
        <f>J14+K14</f>
        <v>0</v>
      </c>
      <c r="K15" s="183"/>
      <c r="L15" s="19">
        <f>SUM(L10:L13)</f>
        <v>0</v>
      </c>
      <c r="M15" s="108">
        <f>F15+H15+J15</f>
        <v>0</v>
      </c>
      <c r="N15" s="70"/>
    </row>
    <row r="16" spans="1:14" ht="15" customHeight="1" x14ac:dyDescent="0.25">
      <c r="A16" s="230" t="s">
        <v>23</v>
      </c>
      <c r="B16" s="231"/>
      <c r="C16" s="231"/>
      <c r="D16" s="231"/>
      <c r="E16" s="231"/>
      <c r="F16" s="231"/>
      <c r="G16" s="231"/>
      <c r="H16" s="71"/>
      <c r="I16" s="71"/>
      <c r="J16" s="71"/>
      <c r="K16" s="71"/>
      <c r="L16" s="12"/>
    </row>
    <row r="17" spans="1:13" ht="15" customHeight="1" x14ac:dyDescent="0.25">
      <c r="A17" s="232"/>
      <c r="B17" s="233"/>
      <c r="C17" s="233"/>
      <c r="D17" s="233"/>
      <c r="E17" s="233"/>
      <c r="F17" s="235"/>
      <c r="G17" s="236"/>
      <c r="H17" s="235"/>
      <c r="I17" s="236"/>
      <c r="J17" s="235"/>
      <c r="K17" s="236"/>
      <c r="L17" s="24">
        <f>SUM(F17:K17)</f>
        <v>0</v>
      </c>
    </row>
    <row r="18" spans="1:13" ht="15" customHeight="1" x14ac:dyDescent="0.25">
      <c r="A18" s="248"/>
      <c r="B18" s="249"/>
      <c r="C18" s="249"/>
      <c r="D18" s="249"/>
      <c r="E18" s="252"/>
      <c r="F18" s="250"/>
      <c r="G18" s="251"/>
      <c r="H18" s="174"/>
      <c r="I18" s="175"/>
      <c r="J18" s="250"/>
      <c r="K18" s="251"/>
      <c r="L18" s="24">
        <f t="shared" ref="L18:L21" si="7">SUM(F18:K18)</f>
        <v>0</v>
      </c>
    </row>
    <row r="19" spans="1:13" ht="15" customHeight="1" x14ac:dyDescent="0.25">
      <c r="A19" s="248"/>
      <c r="B19" s="249"/>
      <c r="C19" s="249"/>
      <c r="D19" s="249"/>
      <c r="E19" s="252"/>
      <c r="F19" s="235"/>
      <c r="G19" s="236"/>
      <c r="H19" s="235"/>
      <c r="I19" s="236"/>
      <c r="J19" s="235"/>
      <c r="K19" s="236"/>
      <c r="L19" s="24">
        <f t="shared" si="7"/>
        <v>0</v>
      </c>
    </row>
    <row r="20" spans="1:13" ht="15" customHeight="1" x14ac:dyDescent="0.25">
      <c r="A20" s="257"/>
      <c r="B20" s="258"/>
      <c r="C20" s="258"/>
      <c r="D20" s="258"/>
      <c r="E20" s="259"/>
      <c r="F20" s="235"/>
      <c r="G20" s="236"/>
      <c r="H20" s="235"/>
      <c r="I20" s="236"/>
      <c r="J20" s="235"/>
      <c r="K20" s="236"/>
      <c r="L20" s="24">
        <f t="shared" si="7"/>
        <v>0</v>
      </c>
    </row>
    <row r="21" spans="1:13" ht="15" customHeight="1" x14ac:dyDescent="0.25">
      <c r="A21" s="248"/>
      <c r="B21" s="249"/>
      <c r="C21" s="249"/>
      <c r="D21" s="249"/>
      <c r="E21" s="252"/>
      <c r="F21" s="240"/>
      <c r="G21" s="241"/>
      <c r="H21" s="240"/>
      <c r="I21" s="241"/>
      <c r="J21" s="240"/>
      <c r="K21" s="241"/>
      <c r="L21" s="24">
        <f t="shared" si="7"/>
        <v>0</v>
      </c>
    </row>
    <row r="22" spans="1:13" ht="15" customHeight="1" x14ac:dyDescent="0.25">
      <c r="A22" s="178" t="s">
        <v>7</v>
      </c>
      <c r="B22" s="179"/>
      <c r="C22" s="179"/>
      <c r="D22" s="179"/>
      <c r="E22" s="180"/>
      <c r="F22" s="242">
        <f>SUM(F17:G21)</f>
        <v>0</v>
      </c>
      <c r="G22" s="243"/>
      <c r="H22" s="272">
        <f>SUM(H17:I21)</f>
        <v>0</v>
      </c>
      <c r="I22" s="243"/>
      <c r="J22" s="242">
        <f>SUM(J17:K21)</f>
        <v>0</v>
      </c>
      <c r="K22" s="243"/>
      <c r="L22" s="6">
        <f>SUM(F22:K22)</f>
        <v>0</v>
      </c>
      <c r="M22" s="109">
        <f>SUM(L17:L21)</f>
        <v>0</v>
      </c>
    </row>
    <row r="23" spans="1:13" ht="15" customHeight="1" x14ac:dyDescent="0.25">
      <c r="A23" s="244" t="s">
        <v>11</v>
      </c>
      <c r="B23" s="245"/>
      <c r="C23" s="245"/>
      <c r="D23" s="245"/>
      <c r="E23" s="245"/>
      <c r="F23" s="245"/>
      <c r="G23" s="245"/>
      <c r="H23" s="73"/>
      <c r="I23" s="73"/>
      <c r="J23" s="73"/>
      <c r="K23" s="74"/>
      <c r="L23" s="75"/>
      <c r="M23" s="76"/>
    </row>
    <row r="24" spans="1:13" ht="15" customHeight="1" x14ac:dyDescent="0.25">
      <c r="A24" s="232"/>
      <c r="B24" s="233"/>
      <c r="C24" s="233"/>
      <c r="D24" s="233"/>
      <c r="E24" s="234"/>
      <c r="F24" s="235"/>
      <c r="G24" s="236"/>
      <c r="H24" s="235"/>
      <c r="I24" s="236"/>
      <c r="J24" s="235"/>
      <c r="K24" s="236"/>
      <c r="L24" s="77">
        <f>SUM(F24:K24)</f>
        <v>0</v>
      </c>
      <c r="M24" s="76"/>
    </row>
    <row r="25" spans="1:13" s="66" customFormat="1" ht="15" customHeight="1" x14ac:dyDescent="0.25">
      <c r="A25" s="237"/>
      <c r="B25" s="238"/>
      <c r="C25" s="238"/>
      <c r="D25" s="238"/>
      <c r="E25" s="239"/>
      <c r="F25" s="240"/>
      <c r="G25" s="241"/>
      <c r="H25" s="240"/>
      <c r="I25" s="241"/>
      <c r="J25" s="240"/>
      <c r="K25" s="241"/>
      <c r="L25" s="77">
        <f>SUM(F25:K25)</f>
        <v>0</v>
      </c>
      <c r="M25" s="78"/>
    </row>
    <row r="26" spans="1:13" s="66" customFormat="1" ht="15" customHeight="1" x14ac:dyDescent="0.25">
      <c r="A26" s="178" t="s">
        <v>12</v>
      </c>
      <c r="B26" s="179"/>
      <c r="C26" s="179"/>
      <c r="D26" s="179"/>
      <c r="E26" s="180"/>
      <c r="F26" s="242">
        <f>SUM(F24:G25)</f>
        <v>0</v>
      </c>
      <c r="G26" s="243"/>
      <c r="H26" s="272">
        <f>SUM(H24:I25)</f>
        <v>0</v>
      </c>
      <c r="I26" s="243"/>
      <c r="J26" s="242">
        <f>SUM(J24:K25)</f>
        <v>0</v>
      </c>
      <c r="K26" s="243"/>
      <c r="L26" s="79">
        <f>SUM(L24:L25)</f>
        <v>0</v>
      </c>
      <c r="M26" s="109">
        <f>F26+H26+J26</f>
        <v>0</v>
      </c>
    </row>
    <row r="27" spans="1:13" ht="15" customHeight="1" x14ac:dyDescent="0.25">
      <c r="A27" s="244" t="s">
        <v>29</v>
      </c>
      <c r="B27" s="245"/>
      <c r="C27" s="245"/>
      <c r="D27" s="245"/>
      <c r="E27" s="245"/>
      <c r="F27" s="245"/>
      <c r="G27" s="245"/>
      <c r="H27" s="73"/>
      <c r="I27" s="73"/>
      <c r="J27" s="73"/>
      <c r="K27" s="74"/>
      <c r="L27" s="75"/>
      <c r="M27" s="76"/>
    </row>
    <row r="28" spans="1:13" ht="15" customHeight="1" x14ac:dyDescent="0.25">
      <c r="A28" s="232"/>
      <c r="B28" s="233"/>
      <c r="C28" s="233"/>
      <c r="D28" s="233"/>
      <c r="E28" s="234"/>
      <c r="F28" s="235"/>
      <c r="G28" s="236"/>
      <c r="H28" s="235"/>
      <c r="I28" s="236"/>
      <c r="J28" s="235"/>
      <c r="K28" s="236"/>
      <c r="L28" s="77">
        <f>SUM(F28:K28)</f>
        <v>0</v>
      </c>
      <c r="M28" s="76"/>
    </row>
    <row r="29" spans="1:13" s="66" customFormat="1" ht="15" customHeight="1" x14ac:dyDescent="0.25">
      <c r="A29" s="232"/>
      <c r="B29" s="233"/>
      <c r="C29" s="233"/>
      <c r="D29" s="233"/>
      <c r="E29" s="234"/>
      <c r="F29" s="235"/>
      <c r="G29" s="236"/>
      <c r="H29" s="235"/>
      <c r="I29" s="236"/>
      <c r="J29" s="235"/>
      <c r="K29" s="236"/>
      <c r="L29" s="77">
        <f t="shared" ref="L29:L30" si="8">SUM(F29:K29)</f>
        <v>0</v>
      </c>
      <c r="M29" s="78"/>
    </row>
    <row r="30" spans="1:13" s="66" customFormat="1" ht="15" customHeight="1" x14ac:dyDescent="0.25">
      <c r="A30" s="237"/>
      <c r="B30" s="238"/>
      <c r="C30" s="238"/>
      <c r="D30" s="238"/>
      <c r="E30" s="239"/>
      <c r="F30" s="240"/>
      <c r="G30" s="241"/>
      <c r="H30" s="240"/>
      <c r="I30" s="241"/>
      <c r="J30" s="240"/>
      <c r="K30" s="241"/>
      <c r="L30" s="77">
        <f t="shared" si="8"/>
        <v>0</v>
      </c>
      <c r="M30" s="78"/>
    </row>
    <row r="31" spans="1:13" s="66" customFormat="1" ht="15" customHeight="1" x14ac:dyDescent="0.25">
      <c r="A31" s="178" t="s">
        <v>8</v>
      </c>
      <c r="B31" s="179"/>
      <c r="C31" s="179"/>
      <c r="D31" s="179"/>
      <c r="E31" s="180"/>
      <c r="F31" s="242">
        <f>SUM(F28:G30)</f>
        <v>0</v>
      </c>
      <c r="G31" s="243"/>
      <c r="H31" s="272">
        <f>SUM(H28:I30)</f>
        <v>0</v>
      </c>
      <c r="I31" s="243"/>
      <c r="J31" s="242">
        <f>SUM(J28:K30)</f>
        <v>0</v>
      </c>
      <c r="K31" s="243"/>
      <c r="L31" s="79">
        <f>SUM(L28:L30)</f>
        <v>0</v>
      </c>
      <c r="M31" s="109">
        <f>F31+H31+J31</f>
        <v>0</v>
      </c>
    </row>
    <row r="32" spans="1:13" ht="15" customHeight="1" x14ac:dyDescent="0.25">
      <c r="A32" s="246" t="s">
        <v>28</v>
      </c>
      <c r="B32" s="247"/>
      <c r="C32" s="247"/>
      <c r="D32" s="247"/>
      <c r="E32" s="247"/>
      <c r="F32" s="247"/>
      <c r="G32" s="247"/>
      <c r="H32" s="80"/>
      <c r="I32" s="80"/>
      <c r="J32" s="80"/>
      <c r="K32" s="81"/>
      <c r="L32" s="75"/>
      <c r="M32" s="76"/>
    </row>
    <row r="33" spans="1:24" ht="15" customHeight="1" x14ac:dyDescent="0.25">
      <c r="A33" s="249"/>
      <c r="B33" s="249"/>
      <c r="C33" s="249"/>
      <c r="D33" s="249"/>
      <c r="E33" s="252"/>
      <c r="F33" s="250"/>
      <c r="G33" s="251"/>
      <c r="H33" s="250"/>
      <c r="I33" s="251"/>
      <c r="J33" s="250"/>
      <c r="K33" s="251"/>
      <c r="L33" s="77">
        <f>SUM(F33:K33)</f>
        <v>0</v>
      </c>
    </row>
    <row r="34" spans="1:24" ht="15" customHeight="1" x14ac:dyDescent="0.25">
      <c r="A34" s="249"/>
      <c r="B34" s="249"/>
      <c r="C34" s="249"/>
      <c r="D34" s="249"/>
      <c r="E34" s="252"/>
      <c r="F34" s="235"/>
      <c r="G34" s="236"/>
      <c r="H34" s="235"/>
      <c r="I34" s="236"/>
      <c r="J34" s="235"/>
      <c r="K34" s="236"/>
      <c r="L34" s="77">
        <f t="shared" ref="L34:L36" si="9">SUM(F34:K34)</f>
        <v>0</v>
      </c>
    </row>
    <row r="35" spans="1:24" ht="15" customHeight="1" x14ac:dyDescent="0.25">
      <c r="A35" s="249"/>
      <c r="B35" s="249"/>
      <c r="C35" s="249"/>
      <c r="D35" s="249"/>
      <c r="E35" s="252"/>
      <c r="F35" s="235"/>
      <c r="G35" s="236"/>
      <c r="H35" s="235"/>
      <c r="I35" s="236"/>
      <c r="J35" s="235"/>
      <c r="K35" s="236"/>
      <c r="L35" s="77">
        <f t="shared" si="9"/>
        <v>0</v>
      </c>
    </row>
    <row r="36" spans="1:24" ht="15" customHeight="1" x14ac:dyDescent="0.25">
      <c r="A36" s="238"/>
      <c r="B36" s="238"/>
      <c r="C36" s="238"/>
      <c r="D36" s="238"/>
      <c r="E36" s="239"/>
      <c r="F36" s="240"/>
      <c r="G36" s="241"/>
      <c r="H36" s="240"/>
      <c r="I36" s="241"/>
      <c r="J36" s="240"/>
      <c r="K36" s="241"/>
      <c r="L36" s="77">
        <f t="shared" si="9"/>
        <v>0</v>
      </c>
    </row>
    <row r="37" spans="1:24" ht="15" customHeight="1" x14ac:dyDescent="0.25">
      <c r="A37" s="178" t="s">
        <v>22</v>
      </c>
      <c r="B37" s="179"/>
      <c r="C37" s="179"/>
      <c r="D37" s="179"/>
      <c r="E37" s="180"/>
      <c r="F37" s="242">
        <f>SUM(F33:G36)</f>
        <v>0</v>
      </c>
      <c r="G37" s="243"/>
      <c r="H37" s="242">
        <f>SUM(H33:I36)</f>
        <v>0</v>
      </c>
      <c r="I37" s="243"/>
      <c r="J37" s="242">
        <f>SUM(J33:K36)</f>
        <v>0</v>
      </c>
      <c r="K37" s="243"/>
      <c r="L37" s="79">
        <f>SUM(L33:L36)</f>
        <v>0</v>
      </c>
      <c r="M37" s="109">
        <f>F37+H37+J37</f>
        <v>0</v>
      </c>
    </row>
    <row r="38" spans="1:24" ht="15" customHeight="1" x14ac:dyDescent="0.25">
      <c r="A38" s="273" t="s">
        <v>56</v>
      </c>
      <c r="B38" s="274"/>
      <c r="C38" s="274"/>
      <c r="D38" s="274"/>
      <c r="E38" s="274"/>
      <c r="F38" s="274"/>
      <c r="G38" s="274"/>
      <c r="H38" s="274"/>
      <c r="I38" s="274"/>
      <c r="J38" s="274"/>
      <c r="K38" s="274"/>
      <c r="L38" s="275"/>
      <c r="M38"/>
      <c r="N38" s="82"/>
      <c r="O38" s="82"/>
      <c r="P38" s="83"/>
    </row>
    <row r="39" spans="1:24" ht="15" customHeight="1" x14ac:dyDescent="0.25">
      <c r="A39" s="276" t="s">
        <v>53</v>
      </c>
      <c r="B39" s="324"/>
      <c r="C39" s="258" t="s">
        <v>32</v>
      </c>
      <c r="D39" s="258"/>
      <c r="E39" s="258"/>
      <c r="F39" s="281"/>
      <c r="G39" s="282"/>
      <c r="H39" s="281"/>
      <c r="I39" s="282"/>
      <c r="J39" s="281"/>
      <c r="K39" s="282"/>
      <c r="L39" s="84">
        <f t="shared" ref="L39:L50" si="10">SUM(F39:K39)</f>
        <v>0</v>
      </c>
      <c r="M39" s="13"/>
      <c r="N39" s="85"/>
      <c r="O39" s="85"/>
      <c r="Q39" s="86"/>
      <c r="R39" s="86"/>
      <c r="S39" s="86"/>
      <c r="T39" s="86"/>
      <c r="U39" s="86"/>
      <c r="V39" s="86"/>
      <c r="W39" s="86"/>
      <c r="X39" s="86"/>
    </row>
    <row r="40" spans="1:24" ht="15" customHeight="1" x14ac:dyDescent="0.25">
      <c r="A40" s="253" t="s">
        <v>41</v>
      </c>
      <c r="B40" s="327"/>
      <c r="C40" s="258" t="s">
        <v>33</v>
      </c>
      <c r="D40" s="258"/>
      <c r="E40" s="258"/>
      <c r="F40" s="260"/>
      <c r="G40" s="261"/>
      <c r="H40" s="260"/>
      <c r="I40" s="261"/>
      <c r="J40" s="260"/>
      <c r="K40" s="261"/>
      <c r="L40" s="87">
        <f t="shared" si="10"/>
        <v>0</v>
      </c>
      <c r="M40" s="13"/>
      <c r="N40" s="85"/>
      <c r="O40" s="85"/>
      <c r="Q40" s="86"/>
      <c r="R40" s="86"/>
      <c r="S40" s="86"/>
      <c r="T40" s="86"/>
      <c r="U40" s="86"/>
      <c r="V40" s="86"/>
      <c r="W40" s="86"/>
      <c r="X40" s="86"/>
    </row>
    <row r="41" spans="1:24" ht="15" customHeight="1" x14ac:dyDescent="0.25">
      <c r="A41" s="253"/>
      <c r="B41" s="327"/>
      <c r="C41" s="263" t="s">
        <v>38</v>
      </c>
      <c r="D41" s="263"/>
      <c r="E41" s="263"/>
      <c r="F41" s="265">
        <f>SUM(F39:G40)</f>
        <v>0</v>
      </c>
      <c r="G41" s="266"/>
      <c r="H41" s="265">
        <f>SUM(H39:I40)</f>
        <v>0</v>
      </c>
      <c r="I41" s="266"/>
      <c r="J41" s="265">
        <f>SUM(J39:K40)</f>
        <v>0</v>
      </c>
      <c r="K41" s="266"/>
      <c r="L41" s="88">
        <f t="shared" si="10"/>
        <v>0</v>
      </c>
      <c r="M41" s="111">
        <f>L39+L40</f>
        <v>0</v>
      </c>
      <c r="N41" s="85"/>
      <c r="O41" s="85"/>
      <c r="Q41" s="86"/>
      <c r="R41" s="86"/>
      <c r="S41" s="86"/>
      <c r="T41" s="86"/>
      <c r="U41" s="86"/>
      <c r="V41" s="86"/>
      <c r="W41" s="86"/>
      <c r="X41" s="86"/>
    </row>
    <row r="42" spans="1:24" ht="15" customHeight="1" x14ac:dyDescent="0.3">
      <c r="A42" s="253"/>
      <c r="B42" s="327"/>
      <c r="C42" s="268" t="s">
        <v>42</v>
      </c>
      <c r="D42" s="268"/>
      <c r="E42" s="268"/>
      <c r="F42" s="270">
        <f>IF(F41&gt;25000,25000,F41)</f>
        <v>0</v>
      </c>
      <c r="G42" s="271"/>
      <c r="H42" s="270">
        <f>IF(F41+H41&lt;25000,H41,IF((25000-F41)&lt;0,0,25000-F41))</f>
        <v>0</v>
      </c>
      <c r="I42" s="271"/>
      <c r="J42" s="270">
        <f>IF(F41+H41+J41&lt;25000,J41,IF((25000-(F41+H41))&lt;0,0,25000-(F41+H41)))</f>
        <v>0</v>
      </c>
      <c r="K42" s="271"/>
      <c r="L42" s="89">
        <f t="shared" si="10"/>
        <v>0</v>
      </c>
      <c r="M42" s="112"/>
      <c r="N42" s="90"/>
      <c r="O42" s="90"/>
      <c r="Q42" s="86"/>
      <c r="R42" s="86"/>
      <c r="S42" s="86"/>
      <c r="T42" s="86"/>
      <c r="U42" s="86"/>
      <c r="V42" s="86"/>
      <c r="W42" s="86"/>
      <c r="X42" s="86"/>
    </row>
    <row r="43" spans="1:24" ht="15" customHeight="1" x14ac:dyDescent="0.25">
      <c r="A43" s="325" t="s">
        <v>54</v>
      </c>
      <c r="B43" s="326"/>
      <c r="C43" s="279" t="s">
        <v>34</v>
      </c>
      <c r="D43" s="279"/>
      <c r="E43" s="280"/>
      <c r="F43" s="281"/>
      <c r="G43" s="282"/>
      <c r="H43" s="281"/>
      <c r="I43" s="282"/>
      <c r="J43" s="281"/>
      <c r="K43" s="282"/>
      <c r="L43" s="84">
        <f t="shared" si="10"/>
        <v>0</v>
      </c>
      <c r="M43" s="112"/>
      <c r="N43" s="85"/>
      <c r="O43" s="85"/>
      <c r="Q43" s="91"/>
      <c r="R43" s="91"/>
      <c r="S43" s="91"/>
      <c r="T43" s="91"/>
      <c r="U43" s="91"/>
      <c r="V43" s="91"/>
      <c r="W43" s="91"/>
      <c r="X43" s="91"/>
    </row>
    <row r="44" spans="1:24" ht="15" customHeight="1" x14ac:dyDescent="0.25">
      <c r="A44" s="253" t="s">
        <v>41</v>
      </c>
      <c r="B44" s="327"/>
      <c r="C44" s="258" t="s">
        <v>35</v>
      </c>
      <c r="D44" s="258"/>
      <c r="E44" s="259"/>
      <c r="F44" s="260"/>
      <c r="G44" s="261"/>
      <c r="H44" s="260"/>
      <c r="I44" s="261"/>
      <c r="J44" s="260"/>
      <c r="K44" s="261"/>
      <c r="L44" s="87">
        <f t="shared" si="10"/>
        <v>0</v>
      </c>
      <c r="M44" s="112"/>
      <c r="N44" s="85"/>
      <c r="O44" s="85"/>
      <c r="Q44" s="91"/>
      <c r="R44" s="91"/>
      <c r="S44" s="91"/>
      <c r="T44" s="91"/>
      <c r="U44" s="91"/>
      <c r="V44" s="91"/>
      <c r="W44" s="91"/>
      <c r="X44" s="91"/>
    </row>
    <row r="45" spans="1:24" ht="15" customHeight="1" x14ac:dyDescent="0.25">
      <c r="A45" s="253"/>
      <c r="B45" s="327"/>
      <c r="C45" s="263" t="s">
        <v>39</v>
      </c>
      <c r="D45" s="263"/>
      <c r="E45" s="264"/>
      <c r="F45" s="265">
        <f>SUM(F43:G44)</f>
        <v>0</v>
      </c>
      <c r="G45" s="266"/>
      <c r="H45" s="265">
        <f>SUM(H43:I44)</f>
        <v>0</v>
      </c>
      <c r="I45" s="266"/>
      <c r="J45" s="265">
        <f>SUM(J43:K44)</f>
        <v>0</v>
      </c>
      <c r="K45" s="266"/>
      <c r="L45" s="88">
        <f t="shared" si="10"/>
        <v>0</v>
      </c>
      <c r="M45" s="111">
        <f>L44+L43</f>
        <v>0</v>
      </c>
      <c r="N45" s="85"/>
      <c r="O45" s="85"/>
      <c r="Q45" s="91"/>
      <c r="R45" s="91"/>
      <c r="S45" s="91"/>
      <c r="T45" s="91"/>
      <c r="U45" s="91"/>
      <c r="V45" s="91"/>
      <c r="W45" s="91"/>
      <c r="X45" s="91"/>
    </row>
    <row r="46" spans="1:24" ht="15" customHeight="1" x14ac:dyDescent="0.3">
      <c r="A46" s="328"/>
      <c r="B46" s="329"/>
      <c r="C46" s="268" t="s">
        <v>42</v>
      </c>
      <c r="D46" s="268"/>
      <c r="E46" s="269"/>
      <c r="F46" s="270">
        <f>IF(F45&gt;25000,25000,F45)</f>
        <v>0</v>
      </c>
      <c r="G46" s="271"/>
      <c r="H46" s="270">
        <f>IF(F45+H45&lt;25000,H45,IF((25000-F45)&lt;0,0,25000-F45))</f>
        <v>0</v>
      </c>
      <c r="I46" s="271"/>
      <c r="J46" s="270">
        <f>IF(F45+H45+J45&lt;25000,J45,IF((25000-(F45+H45))&lt;0,0,25000-(F45+H45)))</f>
        <v>0</v>
      </c>
      <c r="K46" s="271"/>
      <c r="L46" s="89">
        <f t="shared" si="10"/>
        <v>0</v>
      </c>
      <c r="M46" s="112"/>
      <c r="N46" s="90"/>
      <c r="O46" s="90"/>
      <c r="Q46" s="91"/>
      <c r="R46" s="91"/>
      <c r="S46" s="91"/>
      <c r="T46" s="91"/>
      <c r="U46" s="91"/>
      <c r="V46" s="91"/>
      <c r="W46" s="91"/>
      <c r="X46" s="91"/>
    </row>
    <row r="47" spans="1:24" ht="15" customHeight="1" x14ac:dyDescent="0.25">
      <c r="A47" s="325" t="s">
        <v>55</v>
      </c>
      <c r="B47" s="326"/>
      <c r="C47" s="279" t="s">
        <v>36</v>
      </c>
      <c r="D47" s="279"/>
      <c r="E47" s="280"/>
      <c r="F47" s="281"/>
      <c r="G47" s="282"/>
      <c r="H47" s="281"/>
      <c r="I47" s="282"/>
      <c r="J47" s="281"/>
      <c r="K47" s="282"/>
      <c r="L47" s="84">
        <f t="shared" si="10"/>
        <v>0</v>
      </c>
      <c r="M47" s="112"/>
      <c r="N47" s="85"/>
      <c r="O47" s="85"/>
    </row>
    <row r="48" spans="1:24" ht="15" customHeight="1" x14ac:dyDescent="0.25">
      <c r="A48" s="253" t="s">
        <v>41</v>
      </c>
      <c r="B48" s="327"/>
      <c r="C48" s="333" t="s">
        <v>37</v>
      </c>
      <c r="D48" s="333"/>
      <c r="E48" s="334"/>
      <c r="F48" s="260"/>
      <c r="G48" s="261"/>
      <c r="H48" s="260"/>
      <c r="I48" s="261"/>
      <c r="J48" s="260"/>
      <c r="K48" s="261"/>
      <c r="L48" s="87">
        <f t="shared" si="10"/>
        <v>0</v>
      </c>
      <c r="M48" s="112"/>
      <c r="N48" s="85"/>
      <c r="O48" s="85"/>
    </row>
    <row r="49" spans="1:17" ht="15" customHeight="1" x14ac:dyDescent="0.25">
      <c r="A49" s="253"/>
      <c r="B49" s="327"/>
      <c r="C49" s="335" t="s">
        <v>40</v>
      </c>
      <c r="D49" s="335"/>
      <c r="E49" s="335"/>
      <c r="F49" s="336">
        <f>SUM(F47:G48)</f>
        <v>0</v>
      </c>
      <c r="G49" s="337"/>
      <c r="H49" s="336">
        <f>SUM(H47:I48)</f>
        <v>0</v>
      </c>
      <c r="I49" s="337"/>
      <c r="J49" s="336">
        <f>SUM(J47:K48)</f>
        <v>0</v>
      </c>
      <c r="K49" s="337"/>
      <c r="L49" s="88">
        <f t="shared" si="10"/>
        <v>0</v>
      </c>
      <c r="M49" s="111">
        <f>L47+L48</f>
        <v>0</v>
      </c>
      <c r="N49" s="85"/>
      <c r="O49" s="85"/>
    </row>
    <row r="50" spans="1:17" ht="15" customHeight="1" x14ac:dyDescent="0.3">
      <c r="A50" s="328"/>
      <c r="B50" s="329"/>
      <c r="C50" s="268" t="s">
        <v>42</v>
      </c>
      <c r="D50" s="268"/>
      <c r="E50" s="268"/>
      <c r="F50" s="270">
        <f>IF(F49&gt;25000,25000,F49)</f>
        <v>0</v>
      </c>
      <c r="G50" s="271"/>
      <c r="H50" s="270">
        <f>IF(F49+H49&lt;25000,H49,IF((25000-F49)&lt;0,0,25000-F49))</f>
        <v>0</v>
      </c>
      <c r="I50" s="271"/>
      <c r="J50" s="270">
        <f>IF(F49+H49+J49&lt;25000,J49,IF((25000-(F49+H49))&lt;0,0,25000-(F49+H49)))</f>
        <v>0</v>
      </c>
      <c r="K50" s="271"/>
      <c r="L50" s="89">
        <f t="shared" si="10"/>
        <v>0</v>
      </c>
      <c r="M50" s="13"/>
      <c r="N50" s="90"/>
      <c r="O50" s="90"/>
    </row>
    <row r="51" spans="1:17" ht="15" customHeight="1" x14ac:dyDescent="0.25">
      <c r="A51" s="314" t="s">
        <v>21</v>
      </c>
      <c r="B51" s="297"/>
      <c r="C51" s="297"/>
      <c r="D51" s="297"/>
      <c r="E51" s="297"/>
      <c r="F51" s="298">
        <f>F41+F45+F49</f>
        <v>0</v>
      </c>
      <c r="G51" s="332"/>
      <c r="H51" s="298">
        <f>H41+H45+H49</f>
        <v>0</v>
      </c>
      <c r="I51" s="332"/>
      <c r="J51" s="298">
        <f>J41+J45+J49</f>
        <v>0</v>
      </c>
      <c r="K51" s="332"/>
      <c r="L51" s="92">
        <f>L41+L45+L49</f>
        <v>0</v>
      </c>
      <c r="M51" s="58">
        <f>SUM(F51:K51)</f>
        <v>0</v>
      </c>
      <c r="N51" s="94"/>
      <c r="O51" s="93"/>
    </row>
    <row r="52" spans="1:17" ht="15" customHeight="1" x14ac:dyDescent="0.25">
      <c r="A52" s="178" t="s">
        <v>42</v>
      </c>
      <c r="B52" s="179"/>
      <c r="C52" s="179"/>
      <c r="D52" s="179"/>
      <c r="E52" s="179"/>
      <c r="F52" s="272">
        <f>F42+F46+F50</f>
        <v>0</v>
      </c>
      <c r="G52" s="242"/>
      <c r="H52" s="272">
        <f>H42+H46+H50</f>
        <v>0</v>
      </c>
      <c r="I52" s="243"/>
      <c r="J52" s="272">
        <f>J42+J46+J50</f>
        <v>0</v>
      </c>
      <c r="K52" s="243"/>
      <c r="L52" s="92">
        <f>F52+H52+J52</f>
        <v>0</v>
      </c>
      <c r="M52" s="58">
        <f>L42+L46+L50</f>
        <v>0</v>
      </c>
      <c r="N52" s="95"/>
      <c r="O52" s="95"/>
      <c r="P52" s="95"/>
      <c r="Q52" s="95"/>
    </row>
    <row r="53" spans="1:17" ht="15" customHeight="1" x14ac:dyDescent="0.25">
      <c r="A53" s="299" t="s">
        <v>26</v>
      </c>
      <c r="B53" s="300"/>
      <c r="C53" s="300"/>
      <c r="D53" s="300"/>
      <c r="E53" s="300"/>
      <c r="F53" s="300"/>
      <c r="G53" s="300"/>
      <c r="H53" s="300"/>
      <c r="I53" s="300"/>
      <c r="J53" s="300"/>
      <c r="K53" s="300"/>
      <c r="L53" s="301"/>
      <c r="M53" s="96"/>
    </row>
    <row r="54" spans="1:17" ht="15" customHeight="1" x14ac:dyDescent="0.25">
      <c r="A54" s="232"/>
      <c r="B54" s="233"/>
      <c r="C54" s="233"/>
      <c r="D54" s="233"/>
      <c r="E54" s="233"/>
      <c r="F54" s="235"/>
      <c r="G54" s="236"/>
      <c r="H54" s="235"/>
      <c r="I54" s="236"/>
      <c r="J54" s="235"/>
      <c r="K54" s="236"/>
      <c r="L54" s="97">
        <f>SUM(F54:K54)</f>
        <v>0</v>
      </c>
    </row>
    <row r="55" spans="1:17" ht="15" customHeight="1" x14ac:dyDescent="0.25">
      <c r="A55" s="285"/>
      <c r="B55" s="286"/>
      <c r="C55" s="286"/>
      <c r="D55" s="286"/>
      <c r="E55" s="286"/>
      <c r="F55" s="287"/>
      <c r="G55" s="288"/>
      <c r="H55" s="287"/>
      <c r="I55" s="288"/>
      <c r="J55" s="240"/>
      <c r="K55" s="241"/>
      <c r="L55" s="97">
        <f>SUM(F55:K55)</f>
        <v>0</v>
      </c>
    </row>
    <row r="56" spans="1:17" ht="15" customHeight="1" thickBot="1" x14ac:dyDescent="0.3">
      <c r="A56" s="289" t="s">
        <v>27</v>
      </c>
      <c r="B56" s="290"/>
      <c r="C56" s="290"/>
      <c r="D56" s="290"/>
      <c r="E56" s="290"/>
      <c r="F56" s="291">
        <f>SUM(F54:G55)</f>
        <v>0</v>
      </c>
      <c r="G56" s="292"/>
      <c r="H56" s="291">
        <f>SUM(H54:I55)</f>
        <v>0</v>
      </c>
      <c r="I56" s="292"/>
      <c r="J56" s="242">
        <f>SUM(J54:K55)</f>
        <v>0</v>
      </c>
      <c r="K56" s="243"/>
      <c r="L56" s="98">
        <f>SUM(L54:L55)</f>
        <v>0</v>
      </c>
      <c r="M56" s="109">
        <f>SUM(F56:K56)</f>
        <v>0</v>
      </c>
    </row>
    <row r="57" spans="1:17" ht="15" customHeight="1" thickBot="1" x14ac:dyDescent="0.3">
      <c r="A57" s="293" t="s">
        <v>9</v>
      </c>
      <c r="B57" s="294"/>
      <c r="C57" s="294"/>
      <c r="D57" s="294"/>
      <c r="E57" s="294"/>
      <c r="F57" s="295">
        <f>F15+F22+F26+F31+F37+F56+F51</f>
        <v>0</v>
      </c>
      <c r="G57" s="296"/>
      <c r="H57" s="295">
        <f>H15+H22+H26+H31+H37+H56+H51</f>
        <v>0</v>
      </c>
      <c r="I57" s="296"/>
      <c r="J57" s="295">
        <f>J15+J22+J26+J31+J37+J56+J51</f>
        <v>0</v>
      </c>
      <c r="K57" s="296"/>
      <c r="L57" s="99">
        <f>F57+H57+J57</f>
        <v>0</v>
      </c>
      <c r="M57" s="109">
        <f>L56+L37+L31+L26+L22+L15+L51</f>
        <v>0</v>
      </c>
    </row>
    <row r="58" spans="1:17" ht="15" customHeight="1" x14ac:dyDescent="0.3">
      <c r="A58" s="100"/>
      <c r="B58" s="338" t="s">
        <v>66</v>
      </c>
      <c r="C58" s="338"/>
      <c r="D58" s="338"/>
      <c r="E58" s="339"/>
      <c r="F58" s="340">
        <f>F57-F44-F40-F48</f>
        <v>0</v>
      </c>
      <c r="G58" s="341"/>
      <c r="H58" s="340">
        <f>H57-H44-H40-H48</f>
        <v>0</v>
      </c>
      <c r="I58" s="341"/>
      <c r="J58" s="340">
        <f>J57-J44-J40-J48</f>
        <v>0</v>
      </c>
      <c r="K58" s="341"/>
      <c r="L58" s="101">
        <f>L57-L40-L44-L48</f>
        <v>0</v>
      </c>
      <c r="M58" s="72">
        <f>SUM(F58:K58)</f>
        <v>0</v>
      </c>
    </row>
    <row r="59" spans="1:17" ht="15" customHeight="1" x14ac:dyDescent="0.25">
      <c r="A59" s="310" t="s">
        <v>67</v>
      </c>
      <c r="B59" s="311"/>
      <c r="C59" s="311"/>
      <c r="D59" s="311"/>
      <c r="E59" s="311"/>
      <c r="F59" s="312">
        <f>F56+F52+F37+F31+F22+F15</f>
        <v>0</v>
      </c>
      <c r="G59" s="313"/>
      <c r="H59" s="312">
        <f>H56+H52+H37+H31+H22+H15</f>
        <v>0</v>
      </c>
      <c r="I59" s="313"/>
      <c r="J59" s="312">
        <f>J56+J52+J37+J31+J22+J15</f>
        <v>0</v>
      </c>
      <c r="K59" s="313"/>
      <c r="L59" s="102">
        <f>L56+L52+L37+L31+L22+L15</f>
        <v>0</v>
      </c>
      <c r="M59" s="72">
        <f>SUM(F59:K59)</f>
        <v>0</v>
      </c>
    </row>
    <row r="60" spans="1:17" ht="15" customHeight="1" x14ac:dyDescent="0.25">
      <c r="A60" s="314" t="s">
        <v>24</v>
      </c>
      <c r="B60" s="297"/>
      <c r="C60" s="297"/>
      <c r="D60" s="297"/>
      <c r="E60" s="103">
        <v>0.316</v>
      </c>
      <c r="F60" s="298">
        <f>F59*E60</f>
        <v>0</v>
      </c>
      <c r="G60" s="315"/>
      <c r="H60" s="343">
        <f>H59*E60</f>
        <v>0</v>
      </c>
      <c r="I60" s="344"/>
      <c r="J60" s="343">
        <f>J59*E60</f>
        <v>0</v>
      </c>
      <c r="K60" s="344"/>
      <c r="L60" s="92">
        <f>L59*E60</f>
        <v>0</v>
      </c>
      <c r="M60" s="72">
        <f>SUM(F60:K60)</f>
        <v>0</v>
      </c>
    </row>
    <row r="61" spans="1:17" ht="15" customHeight="1" thickBot="1" x14ac:dyDescent="0.3">
      <c r="A61" s="302" t="s">
        <v>30</v>
      </c>
      <c r="B61" s="303"/>
      <c r="C61" s="303"/>
      <c r="D61" s="303"/>
      <c r="E61" s="303"/>
      <c r="F61" s="304">
        <f>F57+F60</f>
        <v>0</v>
      </c>
      <c r="G61" s="305"/>
      <c r="H61" s="304">
        <f>H57+H60</f>
        <v>0</v>
      </c>
      <c r="I61" s="342"/>
      <c r="J61" s="304">
        <f>J57+J60</f>
        <v>0</v>
      </c>
      <c r="K61" s="342"/>
      <c r="L61" s="104">
        <f>SUM(F61:K61)</f>
        <v>0</v>
      </c>
      <c r="M61" s="109">
        <f>L57+L60</f>
        <v>0</v>
      </c>
    </row>
    <row r="62" spans="1:17" ht="15.75" customHeight="1" thickTop="1" x14ac:dyDescent="0.25">
      <c r="A62" s="69"/>
    </row>
    <row r="63" spans="1:17" ht="13.8" x14ac:dyDescent="0.25">
      <c r="A63" s="203" t="s">
        <v>74</v>
      </c>
      <c r="B63" s="203"/>
      <c r="C63" s="203"/>
      <c r="D63" s="203"/>
      <c r="E63" s="203"/>
      <c r="F63" s="203"/>
      <c r="G63" s="203"/>
      <c r="H63" s="105"/>
    </row>
    <row r="65" spans="1:8" ht="13.8" x14ac:dyDescent="0.25">
      <c r="A65" s="204" t="s">
        <v>45</v>
      </c>
      <c r="B65" s="204"/>
      <c r="C65" s="204"/>
      <c r="D65" s="204"/>
      <c r="E65" s="204"/>
      <c r="F65" s="204"/>
      <c r="G65" s="204"/>
      <c r="H65" s="106"/>
    </row>
    <row r="66" spans="1:8" ht="14.25" customHeight="1" x14ac:dyDescent="0.25">
      <c r="A66" s="205" t="s">
        <v>71</v>
      </c>
      <c r="B66" s="205"/>
      <c r="C66" s="205"/>
      <c r="D66" s="205"/>
      <c r="E66" s="205"/>
      <c r="F66" s="205"/>
      <c r="G66" s="205"/>
      <c r="H66" s="205"/>
    </row>
    <row r="67" spans="1:8" ht="13.8" x14ac:dyDescent="0.25">
      <c r="A67" s="106"/>
      <c r="B67" s="106"/>
      <c r="C67" s="106"/>
      <c r="D67" s="106"/>
      <c r="E67" s="106"/>
      <c r="F67" s="106"/>
      <c r="G67" s="106"/>
      <c r="H67" s="106"/>
    </row>
    <row r="68" spans="1:8" ht="14.25" customHeight="1" x14ac:dyDescent="0.25">
      <c r="A68" s="128" t="s">
        <v>46</v>
      </c>
      <c r="B68" s="128"/>
      <c r="C68" s="128"/>
      <c r="D68" s="128"/>
      <c r="E68" s="128"/>
      <c r="F68" s="128"/>
      <c r="G68" s="128"/>
      <c r="H68" s="128"/>
    </row>
    <row r="69" spans="1:8" ht="14.25" customHeight="1" x14ac:dyDescent="0.25">
      <c r="A69" s="128"/>
      <c r="B69" s="128"/>
      <c r="C69" s="128"/>
      <c r="D69" s="128"/>
      <c r="E69" s="128"/>
      <c r="F69" s="128"/>
      <c r="G69" s="128"/>
      <c r="H69" s="128"/>
    </row>
    <row r="70" spans="1:8" ht="14.25" customHeight="1" x14ac:dyDescent="0.25">
      <c r="A70" s="128"/>
      <c r="B70" s="128"/>
      <c r="C70" s="128"/>
      <c r="D70" s="128"/>
      <c r="E70" s="128"/>
      <c r="F70" s="128"/>
      <c r="G70" s="128"/>
      <c r="H70" s="128"/>
    </row>
    <row r="71" spans="1:8" ht="12.75" customHeight="1" x14ac:dyDescent="0.25">
      <c r="A71" s="128"/>
      <c r="B71" s="128"/>
      <c r="C71" s="128"/>
      <c r="D71" s="128"/>
      <c r="E71" s="128"/>
      <c r="F71" s="128"/>
      <c r="G71" s="128"/>
      <c r="H71" s="128"/>
    </row>
    <row r="72" spans="1:8" ht="13.8" x14ac:dyDescent="0.25">
      <c r="A72"/>
      <c r="B72" s="107"/>
      <c r="C72" s="107"/>
      <c r="D72" s="107"/>
      <c r="E72" s="107"/>
      <c r="F72" s="107"/>
      <c r="G72" s="107"/>
      <c r="H72" s="107"/>
    </row>
    <row r="73" spans="1:8" x14ac:dyDescent="0.25">
      <c r="A73"/>
      <c r="B73"/>
      <c r="C73"/>
      <c r="D73"/>
      <c r="E73"/>
      <c r="F73"/>
      <c r="G73"/>
      <c r="H73"/>
    </row>
  </sheetData>
  <mergeCells count="199">
    <mergeCell ref="A68:H71"/>
    <mergeCell ref="A66:H66"/>
    <mergeCell ref="A61:E61"/>
    <mergeCell ref="F61:G61"/>
    <mergeCell ref="H61:I61"/>
    <mergeCell ref="J61:K61"/>
    <mergeCell ref="A63:G63"/>
    <mergeCell ref="A65:G65"/>
    <mergeCell ref="A59:E59"/>
    <mergeCell ref="F59:G59"/>
    <mergeCell ref="H59:I59"/>
    <mergeCell ref="J59:K59"/>
    <mergeCell ref="A60:D60"/>
    <mergeCell ref="F60:G60"/>
    <mergeCell ref="H60:I60"/>
    <mergeCell ref="J60:K60"/>
    <mergeCell ref="A57:E57"/>
    <mergeCell ref="F57:G57"/>
    <mergeCell ref="H57:I57"/>
    <mergeCell ref="J57:K57"/>
    <mergeCell ref="B58:E58"/>
    <mergeCell ref="F58:G58"/>
    <mergeCell ref="H58:I58"/>
    <mergeCell ref="J58:K58"/>
    <mergeCell ref="A55:E55"/>
    <mergeCell ref="F55:G55"/>
    <mergeCell ref="H55:I55"/>
    <mergeCell ref="J55:K55"/>
    <mergeCell ref="A56:E56"/>
    <mergeCell ref="F56:G56"/>
    <mergeCell ref="H56:I56"/>
    <mergeCell ref="J56:K56"/>
    <mergeCell ref="A52:E52"/>
    <mergeCell ref="F52:G52"/>
    <mergeCell ref="H52:I52"/>
    <mergeCell ref="J52:K52"/>
    <mergeCell ref="A53:L53"/>
    <mergeCell ref="A54:E54"/>
    <mergeCell ref="F54:G54"/>
    <mergeCell ref="H54:I54"/>
    <mergeCell ref="J54:K54"/>
    <mergeCell ref="F50:G50"/>
    <mergeCell ref="H50:I50"/>
    <mergeCell ref="J50:K50"/>
    <mergeCell ref="A51:E51"/>
    <mergeCell ref="F51:G51"/>
    <mergeCell ref="H51:I51"/>
    <mergeCell ref="J51:K51"/>
    <mergeCell ref="A48:B50"/>
    <mergeCell ref="C48:E48"/>
    <mergeCell ref="F48:G48"/>
    <mergeCell ref="H48:I48"/>
    <mergeCell ref="J48:K48"/>
    <mergeCell ref="C49:E49"/>
    <mergeCell ref="F49:G49"/>
    <mergeCell ref="H49:I49"/>
    <mergeCell ref="J49:K49"/>
    <mergeCell ref="C50:E50"/>
    <mergeCell ref="F46:G46"/>
    <mergeCell ref="H46:I46"/>
    <mergeCell ref="J46:K46"/>
    <mergeCell ref="A47:B47"/>
    <mergeCell ref="C47:E47"/>
    <mergeCell ref="F47:G47"/>
    <mergeCell ref="H47:I47"/>
    <mergeCell ref="J47:K47"/>
    <mergeCell ref="A44:B46"/>
    <mergeCell ref="C44:E44"/>
    <mergeCell ref="F44:G44"/>
    <mergeCell ref="H44:I44"/>
    <mergeCell ref="J44:K44"/>
    <mergeCell ref="C45:E45"/>
    <mergeCell ref="F45:G45"/>
    <mergeCell ref="H45:I45"/>
    <mergeCell ref="J45:K45"/>
    <mergeCell ref="C46:E46"/>
    <mergeCell ref="F42:G42"/>
    <mergeCell ref="H42:I42"/>
    <mergeCell ref="J42:K42"/>
    <mergeCell ref="A43:B43"/>
    <mergeCell ref="C43:E43"/>
    <mergeCell ref="F43:G43"/>
    <mergeCell ref="H43:I43"/>
    <mergeCell ref="J43:K43"/>
    <mergeCell ref="A40:B42"/>
    <mergeCell ref="C40:E40"/>
    <mergeCell ref="F40:G40"/>
    <mergeCell ref="H40:I40"/>
    <mergeCell ref="J40:K40"/>
    <mergeCell ref="C41:E41"/>
    <mergeCell ref="F41:G41"/>
    <mergeCell ref="H41:I41"/>
    <mergeCell ref="J41:K41"/>
    <mergeCell ref="C42:E42"/>
    <mergeCell ref="A38:L38"/>
    <mergeCell ref="A39:B39"/>
    <mergeCell ref="C39:E39"/>
    <mergeCell ref="F39:G39"/>
    <mergeCell ref="H39:I39"/>
    <mergeCell ref="J39:K39"/>
    <mergeCell ref="A36:E36"/>
    <mergeCell ref="F36:G36"/>
    <mergeCell ref="H36:I36"/>
    <mergeCell ref="J36:K36"/>
    <mergeCell ref="A37:E37"/>
    <mergeCell ref="F37:G37"/>
    <mergeCell ref="H37:I37"/>
    <mergeCell ref="J37:K37"/>
    <mergeCell ref="A34:E34"/>
    <mergeCell ref="F34:G34"/>
    <mergeCell ref="H34:I34"/>
    <mergeCell ref="J34:K34"/>
    <mergeCell ref="A35:E35"/>
    <mergeCell ref="F35:G35"/>
    <mergeCell ref="H35:I35"/>
    <mergeCell ref="J35:K35"/>
    <mergeCell ref="A31:E31"/>
    <mergeCell ref="F31:G31"/>
    <mergeCell ref="H31:I31"/>
    <mergeCell ref="J31:K31"/>
    <mergeCell ref="A32:G32"/>
    <mergeCell ref="A33:E33"/>
    <mergeCell ref="F33:G33"/>
    <mergeCell ref="H33:I33"/>
    <mergeCell ref="J33:K33"/>
    <mergeCell ref="A29:E29"/>
    <mergeCell ref="F29:G29"/>
    <mergeCell ref="H29:I29"/>
    <mergeCell ref="J29:K29"/>
    <mergeCell ref="A30:E30"/>
    <mergeCell ref="F30:G30"/>
    <mergeCell ref="H30:I30"/>
    <mergeCell ref="J30:K30"/>
    <mergeCell ref="A26:E26"/>
    <mergeCell ref="F26:G26"/>
    <mergeCell ref="H26:I26"/>
    <mergeCell ref="J26:K26"/>
    <mergeCell ref="A27:G27"/>
    <mergeCell ref="A28:E28"/>
    <mergeCell ref="F28:G28"/>
    <mergeCell ref="H28:I28"/>
    <mergeCell ref="J28:K28"/>
    <mergeCell ref="A23:G23"/>
    <mergeCell ref="A24:E24"/>
    <mergeCell ref="F24:G24"/>
    <mergeCell ref="H24:I24"/>
    <mergeCell ref="J24:K24"/>
    <mergeCell ref="A25:E25"/>
    <mergeCell ref="F25:G25"/>
    <mergeCell ref="H25:I25"/>
    <mergeCell ref="J25:K25"/>
    <mergeCell ref="A21:E21"/>
    <mergeCell ref="F21:G21"/>
    <mergeCell ref="H21:I21"/>
    <mergeCell ref="J21:K21"/>
    <mergeCell ref="A22:E22"/>
    <mergeCell ref="F22:G22"/>
    <mergeCell ref="H22:I22"/>
    <mergeCell ref="J22:K22"/>
    <mergeCell ref="A19:E19"/>
    <mergeCell ref="F19:G19"/>
    <mergeCell ref="H19:I19"/>
    <mergeCell ref="J19:K19"/>
    <mergeCell ref="A20:E20"/>
    <mergeCell ref="F20:G20"/>
    <mergeCell ref="H20:I20"/>
    <mergeCell ref="J20:K20"/>
    <mergeCell ref="A16:G16"/>
    <mergeCell ref="A17:E17"/>
    <mergeCell ref="F17:G17"/>
    <mergeCell ref="H17:I17"/>
    <mergeCell ref="J17:K17"/>
    <mergeCell ref="A18:E18"/>
    <mergeCell ref="F18:G18"/>
    <mergeCell ref="H18:I18"/>
    <mergeCell ref="J18:K18"/>
    <mergeCell ref="A14:E14"/>
    <mergeCell ref="A15:E15"/>
    <mergeCell ref="F15:G15"/>
    <mergeCell ref="H15:I15"/>
    <mergeCell ref="J15:K15"/>
    <mergeCell ref="A9:C9"/>
    <mergeCell ref="A10:C10"/>
    <mergeCell ref="A11:C11"/>
    <mergeCell ref="A12:C12"/>
    <mergeCell ref="A13:C13"/>
    <mergeCell ref="A7:E7"/>
    <mergeCell ref="F7:G7"/>
    <mergeCell ref="H7:I7"/>
    <mergeCell ref="J7:K7"/>
    <mergeCell ref="L7:L8"/>
    <mergeCell ref="A8:I8"/>
    <mergeCell ref="A1:L1"/>
    <mergeCell ref="A6:L6"/>
    <mergeCell ref="D5:G5"/>
    <mergeCell ref="B2:J2"/>
    <mergeCell ref="B3:J3"/>
    <mergeCell ref="B4:J4"/>
    <mergeCell ref="K2:L5"/>
  </mergeCells>
  <printOptions horizontalCentered="1"/>
  <pageMargins left="0" right="0" top="0" bottom="0" header="0.3" footer="0.3"/>
  <pageSetup scale="77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O72"/>
  <sheetViews>
    <sheetView showWhiteSpace="0" zoomScaleNormal="100" workbookViewId="0">
      <selection activeCell="G13" sqref="G13"/>
    </sheetView>
  </sheetViews>
  <sheetFormatPr defaultColWidth="8.88671875" defaultRowHeight="13.2" x14ac:dyDescent="0.25"/>
  <cols>
    <col min="1" max="1" width="15.44140625" customWidth="1"/>
    <col min="2" max="2" width="12.44140625" customWidth="1"/>
    <col min="3" max="3" width="12.109375" customWidth="1"/>
    <col min="4" max="4" width="8.6640625" customWidth="1"/>
    <col min="5" max="5" width="15.109375" customWidth="1"/>
    <col min="6" max="6" width="14.33203125" customWidth="1"/>
    <col min="7" max="7" width="14.44140625" customWidth="1"/>
    <col min="8" max="8" width="14.33203125" customWidth="1"/>
    <col min="9" max="9" width="14.44140625" customWidth="1"/>
    <col min="10" max="10" width="14.33203125" customWidth="1"/>
    <col min="11" max="11" width="14.44140625" customWidth="1"/>
    <col min="12" max="12" width="14.33203125" customWidth="1"/>
    <col min="13" max="13" width="14.44140625" customWidth="1"/>
    <col min="14" max="14" width="14.88671875" customWidth="1"/>
    <col min="15" max="15" width="14.6640625" customWidth="1"/>
  </cols>
  <sheetData>
    <row r="1" spans="1:15" ht="15.6" x14ac:dyDescent="0.3">
      <c r="A1" s="185" t="s">
        <v>72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</row>
    <row r="2" spans="1:15" ht="13.8" x14ac:dyDescent="0.25">
      <c r="A2" s="348"/>
      <c r="B2" s="348"/>
      <c r="C2" s="48" t="s">
        <v>3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348"/>
    </row>
    <row r="3" spans="1:15" ht="13.8" x14ac:dyDescent="0.25">
      <c r="A3" s="348"/>
      <c r="B3" s="348"/>
      <c r="C3" s="50" t="s">
        <v>68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348"/>
    </row>
    <row r="4" spans="1:15" ht="13.8" x14ac:dyDescent="0.25">
      <c r="A4" s="348"/>
      <c r="B4" s="348"/>
      <c r="C4" s="50" t="s">
        <v>4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348"/>
    </row>
    <row r="5" spans="1:15" ht="13.8" x14ac:dyDescent="0.25">
      <c r="A5" s="348"/>
      <c r="B5" s="348"/>
      <c r="C5" s="348"/>
      <c r="D5" s="348"/>
      <c r="E5" s="348"/>
      <c r="F5" s="348"/>
      <c r="G5" s="48" t="s">
        <v>5</v>
      </c>
      <c r="H5" s="349"/>
      <c r="I5" s="349"/>
      <c r="J5" s="349"/>
      <c r="K5" s="350"/>
      <c r="L5" s="350"/>
      <c r="M5" s="51"/>
      <c r="N5" s="348"/>
    </row>
    <row r="6" spans="1:15" s="1" customFormat="1" ht="13.8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</row>
    <row r="7" spans="1:15" ht="13.8" x14ac:dyDescent="0.25">
      <c r="A7" s="351"/>
      <c r="B7" s="351"/>
      <c r="C7" s="351"/>
      <c r="D7" s="351"/>
      <c r="E7" s="352"/>
      <c r="F7" s="191" t="s">
        <v>10</v>
      </c>
      <c r="G7" s="192"/>
      <c r="H7" s="191" t="s">
        <v>43</v>
      </c>
      <c r="I7" s="192"/>
      <c r="J7" s="191" t="s">
        <v>14</v>
      </c>
      <c r="K7" s="192"/>
      <c r="L7" s="191" t="s">
        <v>15</v>
      </c>
      <c r="M7" s="192"/>
      <c r="N7" s="193" t="s">
        <v>13</v>
      </c>
    </row>
    <row r="8" spans="1:15" ht="44.25" customHeight="1" x14ac:dyDescent="0.25">
      <c r="A8" s="353" t="s">
        <v>76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194"/>
    </row>
    <row r="9" spans="1:15" ht="26.4" x14ac:dyDescent="0.25">
      <c r="A9" s="165" t="s">
        <v>0</v>
      </c>
      <c r="B9" s="166"/>
      <c r="C9" s="167"/>
      <c r="D9" s="30" t="s">
        <v>2</v>
      </c>
      <c r="E9" s="30" t="s">
        <v>25</v>
      </c>
      <c r="F9" s="31" t="s">
        <v>1</v>
      </c>
      <c r="G9" s="32" t="s">
        <v>73</v>
      </c>
      <c r="H9" s="31" t="s">
        <v>1</v>
      </c>
      <c r="I9" s="32" t="s">
        <v>73</v>
      </c>
      <c r="J9" s="31" t="s">
        <v>1</v>
      </c>
      <c r="K9" s="32" t="s">
        <v>73</v>
      </c>
      <c r="L9" s="31" t="s">
        <v>1</v>
      </c>
      <c r="M9" s="32" t="s">
        <v>73</v>
      </c>
      <c r="N9" s="21"/>
    </row>
    <row r="10" spans="1:15" ht="15" customHeight="1" x14ac:dyDescent="0.25">
      <c r="A10" s="168"/>
      <c r="B10" s="169"/>
      <c r="C10" s="170"/>
      <c r="D10" s="39"/>
      <c r="E10" s="40"/>
      <c r="F10" s="41">
        <f t="shared" ref="F10:F13" si="0">IF(E10&gt;199299.99,(199300*D10),D10*E10)</f>
        <v>0</v>
      </c>
      <c r="G10" s="42">
        <f>F10*0.302</f>
        <v>0</v>
      </c>
      <c r="H10" s="41">
        <f t="shared" ref="H10:H13" si="1">IF(E10&gt;199299.99,F10,IF(E10*1.03&gt;199299.99,(199300*D10),F10*1.03))</f>
        <v>0</v>
      </c>
      <c r="I10" s="42">
        <f>H10*0.302</f>
        <v>0</v>
      </c>
      <c r="J10" s="41">
        <f t="shared" ref="J10:J13" si="2">IF(E10&gt;199299.99,F10,IF((E10*1.03*1.03)&gt;199299.99,(199300*D10),H10*1.03))</f>
        <v>0</v>
      </c>
      <c r="K10" s="42">
        <f>J10*0.302</f>
        <v>0</v>
      </c>
      <c r="L10" s="41">
        <f t="shared" ref="L10:L13" si="3">IF(E10&gt;199299.99,F10,IF(E10*1.03*1.03*1.03&gt;199299.99,(199300*D10),J10*1.03))</f>
        <v>0</v>
      </c>
      <c r="M10" s="42">
        <f>L10*0.302</f>
        <v>0</v>
      </c>
      <c r="N10" s="23">
        <f>SUM(F10:M10)</f>
        <v>0</v>
      </c>
    </row>
    <row r="11" spans="1:15" ht="15" customHeight="1" x14ac:dyDescent="0.25">
      <c r="A11" s="162"/>
      <c r="B11" s="163"/>
      <c r="C11" s="164"/>
      <c r="D11" s="43"/>
      <c r="E11" s="33"/>
      <c r="F11" s="22">
        <f t="shared" si="0"/>
        <v>0</v>
      </c>
      <c r="G11" s="42">
        <f t="shared" ref="G11:G13" si="4">F11*0.302</f>
        <v>0</v>
      </c>
      <c r="H11" s="22">
        <f t="shared" si="1"/>
        <v>0</v>
      </c>
      <c r="I11" s="42">
        <f t="shared" ref="I11:I13" si="5">H11*0.302</f>
        <v>0</v>
      </c>
      <c r="J11" s="22">
        <f t="shared" si="2"/>
        <v>0</v>
      </c>
      <c r="K11" s="42">
        <f t="shared" ref="K11:K14" si="6">J11*0.302</f>
        <v>0</v>
      </c>
      <c r="L11" s="22">
        <f t="shared" si="3"/>
        <v>0</v>
      </c>
      <c r="M11" s="42">
        <f t="shared" ref="M11:M13" si="7">L11*0.302</f>
        <v>0</v>
      </c>
      <c r="N11" s="23">
        <f t="shared" ref="N11:N13" si="8">SUM(F11:M11)</f>
        <v>0</v>
      </c>
    </row>
    <row r="12" spans="1:15" ht="15" customHeight="1" x14ac:dyDescent="0.25">
      <c r="A12" s="162"/>
      <c r="B12" s="163"/>
      <c r="C12" s="164"/>
      <c r="D12" s="43"/>
      <c r="E12" s="44"/>
      <c r="F12" s="22">
        <f t="shared" si="0"/>
        <v>0</v>
      </c>
      <c r="G12" s="42">
        <f t="shared" si="4"/>
        <v>0</v>
      </c>
      <c r="H12" s="22">
        <f t="shared" si="1"/>
        <v>0</v>
      </c>
      <c r="I12" s="42">
        <f t="shared" si="5"/>
        <v>0</v>
      </c>
      <c r="J12" s="22">
        <f t="shared" si="2"/>
        <v>0</v>
      </c>
      <c r="K12" s="42">
        <f t="shared" si="6"/>
        <v>0</v>
      </c>
      <c r="L12" s="22">
        <f t="shared" si="3"/>
        <v>0</v>
      </c>
      <c r="M12" s="42">
        <f t="shared" si="7"/>
        <v>0</v>
      </c>
      <c r="N12" s="23">
        <f t="shared" si="8"/>
        <v>0</v>
      </c>
    </row>
    <row r="13" spans="1:15" s="1" customFormat="1" ht="15" customHeight="1" x14ac:dyDescent="0.25">
      <c r="A13" s="162"/>
      <c r="B13" s="163"/>
      <c r="C13" s="164"/>
      <c r="D13" s="43"/>
      <c r="E13" s="44"/>
      <c r="F13" s="22">
        <f t="shared" si="0"/>
        <v>0</v>
      </c>
      <c r="G13" s="42">
        <f t="shared" si="4"/>
        <v>0</v>
      </c>
      <c r="H13" s="22">
        <f t="shared" si="1"/>
        <v>0</v>
      </c>
      <c r="I13" s="42">
        <f t="shared" si="5"/>
        <v>0</v>
      </c>
      <c r="J13" s="22">
        <f t="shared" si="2"/>
        <v>0</v>
      </c>
      <c r="K13" s="42">
        <f t="shared" si="6"/>
        <v>0</v>
      </c>
      <c r="L13" s="22">
        <f t="shared" si="3"/>
        <v>0</v>
      </c>
      <c r="M13" s="42">
        <f t="shared" si="7"/>
        <v>0</v>
      </c>
      <c r="N13" s="23">
        <f t="shared" si="8"/>
        <v>0</v>
      </c>
    </row>
    <row r="14" spans="1:15" ht="15" customHeight="1" x14ac:dyDescent="0.25">
      <c r="A14" s="178" t="s">
        <v>6</v>
      </c>
      <c r="B14" s="179"/>
      <c r="C14" s="179"/>
      <c r="D14" s="179"/>
      <c r="E14" s="180"/>
      <c r="F14" s="5">
        <f>SUM(F10:F13)</f>
        <v>0</v>
      </c>
      <c r="G14" s="10">
        <f>SUM(G10:G13)</f>
        <v>0</v>
      </c>
      <c r="H14" s="5">
        <f>SUM(H10:H13)</f>
        <v>0</v>
      </c>
      <c r="I14" s="10">
        <f>SUM(I10:I13)</f>
        <v>0</v>
      </c>
      <c r="J14" s="5">
        <f>SUM(J10:J13)</f>
        <v>0</v>
      </c>
      <c r="K14" s="42">
        <f t="shared" si="6"/>
        <v>0</v>
      </c>
      <c r="L14" s="5">
        <f>SUM(L10:L13)</f>
        <v>0</v>
      </c>
      <c r="M14" s="10">
        <f>SUM(M10:M13)</f>
        <v>0</v>
      </c>
      <c r="N14" s="6"/>
    </row>
    <row r="15" spans="1:15" ht="15" customHeight="1" x14ac:dyDescent="0.25">
      <c r="A15" s="181" t="s">
        <v>47</v>
      </c>
      <c r="B15" s="182"/>
      <c r="C15" s="182"/>
      <c r="D15" s="182"/>
      <c r="E15" s="183"/>
      <c r="F15" s="184">
        <f>F14+G14</f>
        <v>0</v>
      </c>
      <c r="G15" s="183"/>
      <c r="H15" s="184">
        <f>H14+I14</f>
        <v>0</v>
      </c>
      <c r="I15" s="183"/>
      <c r="J15" s="184">
        <f>J14+K14</f>
        <v>0</v>
      </c>
      <c r="K15" s="183"/>
      <c r="L15" s="184">
        <f>L14+M14</f>
        <v>0</v>
      </c>
      <c r="M15" s="183"/>
      <c r="N15" s="19">
        <f>SUM(N10:N13)</f>
        <v>0</v>
      </c>
      <c r="O15" s="58">
        <f>SUM(F15:M15)</f>
        <v>0</v>
      </c>
    </row>
    <row r="16" spans="1:15" ht="15" customHeight="1" x14ac:dyDescent="0.25">
      <c r="A16" s="176" t="s">
        <v>23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355"/>
      <c r="O16" s="56"/>
    </row>
    <row r="17" spans="1:15" ht="15" customHeight="1" x14ac:dyDescent="0.25">
      <c r="A17" s="136"/>
      <c r="B17" s="137"/>
      <c r="C17" s="137"/>
      <c r="D17" s="137"/>
      <c r="E17" s="138"/>
      <c r="F17" s="139"/>
      <c r="G17" s="140"/>
      <c r="H17" s="139"/>
      <c r="I17" s="140"/>
      <c r="J17" s="139"/>
      <c r="K17" s="140"/>
      <c r="L17" s="139"/>
      <c r="M17" s="140"/>
      <c r="N17" s="24">
        <f t="shared" ref="N17:N22" si="9">SUM(F17:M17)</f>
        <v>0</v>
      </c>
      <c r="O17" s="56"/>
    </row>
    <row r="18" spans="1:15" ht="15" customHeight="1" x14ac:dyDescent="0.25">
      <c r="A18" s="136"/>
      <c r="B18" s="137"/>
      <c r="C18" s="137"/>
      <c r="D18" s="137"/>
      <c r="E18" s="138"/>
      <c r="F18" s="139"/>
      <c r="G18" s="140"/>
      <c r="H18" s="139"/>
      <c r="I18" s="140"/>
      <c r="J18" s="139"/>
      <c r="K18" s="140"/>
      <c r="L18" s="139"/>
      <c r="M18" s="140"/>
      <c r="N18" s="24">
        <f t="shared" si="9"/>
        <v>0</v>
      </c>
      <c r="O18" s="56"/>
    </row>
    <row r="19" spans="1:15" ht="15" customHeight="1" x14ac:dyDescent="0.25">
      <c r="A19" s="136"/>
      <c r="B19" s="137"/>
      <c r="C19" s="137"/>
      <c r="D19" s="137"/>
      <c r="E19" s="138"/>
      <c r="F19" s="139"/>
      <c r="G19" s="140"/>
      <c r="H19" s="139"/>
      <c r="I19" s="140"/>
      <c r="J19" s="139"/>
      <c r="K19" s="140"/>
      <c r="L19" s="139"/>
      <c r="M19" s="140"/>
      <c r="N19" s="24">
        <f t="shared" si="9"/>
        <v>0</v>
      </c>
      <c r="O19" s="56"/>
    </row>
    <row r="20" spans="1:15" ht="15" customHeight="1" x14ac:dyDescent="0.25">
      <c r="A20" s="136"/>
      <c r="B20" s="137"/>
      <c r="C20" s="137"/>
      <c r="D20" s="137"/>
      <c r="E20" s="138"/>
      <c r="F20" s="139"/>
      <c r="G20" s="140"/>
      <c r="H20" s="139"/>
      <c r="I20" s="140"/>
      <c r="J20" s="139"/>
      <c r="K20" s="140"/>
      <c r="L20" s="139"/>
      <c r="M20" s="140"/>
      <c r="N20" s="24">
        <f t="shared" si="9"/>
        <v>0</v>
      </c>
      <c r="O20" s="56"/>
    </row>
    <row r="21" spans="1:15" ht="15" customHeight="1" x14ac:dyDescent="0.25">
      <c r="A21" s="171"/>
      <c r="B21" s="172"/>
      <c r="C21" s="172"/>
      <c r="D21" s="172"/>
      <c r="E21" s="173"/>
      <c r="F21" s="174"/>
      <c r="G21" s="175"/>
      <c r="H21" s="174"/>
      <c r="I21" s="175"/>
      <c r="J21" s="174"/>
      <c r="K21" s="175"/>
      <c r="L21" s="174"/>
      <c r="M21" s="175"/>
      <c r="N21" s="24">
        <f t="shared" si="9"/>
        <v>0</v>
      </c>
      <c r="O21" s="56"/>
    </row>
    <row r="22" spans="1:15" ht="15" customHeight="1" x14ac:dyDescent="0.25">
      <c r="A22" s="141"/>
      <c r="B22" s="142"/>
      <c r="C22" s="142"/>
      <c r="D22" s="142"/>
      <c r="E22" s="143"/>
      <c r="F22" s="144"/>
      <c r="G22" s="145"/>
      <c r="H22" s="144"/>
      <c r="I22" s="145"/>
      <c r="J22" s="144"/>
      <c r="K22" s="145"/>
      <c r="L22" s="144"/>
      <c r="M22" s="145"/>
      <c r="N22" s="24">
        <f t="shared" si="9"/>
        <v>0</v>
      </c>
      <c r="O22" s="56"/>
    </row>
    <row r="23" spans="1:15" ht="15" customHeight="1" x14ac:dyDescent="0.25">
      <c r="A23" s="129" t="s">
        <v>7</v>
      </c>
      <c r="B23" s="130"/>
      <c r="C23" s="130"/>
      <c r="D23" s="130"/>
      <c r="E23" s="131"/>
      <c r="F23" s="132">
        <f>SUM(F17:G22)</f>
        <v>0</v>
      </c>
      <c r="G23" s="133"/>
      <c r="H23" s="222">
        <f>SUM(H17:I22)</f>
        <v>0</v>
      </c>
      <c r="I23" s="133"/>
      <c r="J23" s="222">
        <f>SUM(J17:K22)</f>
        <v>0</v>
      </c>
      <c r="K23" s="133"/>
      <c r="L23" s="222">
        <f>SUM(L17:M22)</f>
        <v>0</v>
      </c>
      <c r="M23" s="133"/>
      <c r="N23" s="14">
        <f>SUM(N17:N22)</f>
        <v>0</v>
      </c>
      <c r="O23" s="58">
        <f>SUM(F23:M23)</f>
        <v>0</v>
      </c>
    </row>
    <row r="24" spans="1:15" ht="15" customHeight="1" x14ac:dyDescent="0.25">
      <c r="A24" s="134" t="s">
        <v>11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356"/>
      <c r="O24" s="56"/>
    </row>
    <row r="25" spans="1:15" ht="15" customHeight="1" x14ac:dyDescent="0.25">
      <c r="A25" s="136"/>
      <c r="B25" s="137"/>
      <c r="C25" s="137"/>
      <c r="D25" s="137"/>
      <c r="E25" s="138"/>
      <c r="F25" s="139"/>
      <c r="G25" s="140"/>
      <c r="H25" s="139"/>
      <c r="I25" s="140"/>
      <c r="J25" s="139"/>
      <c r="K25" s="140"/>
      <c r="L25" s="139"/>
      <c r="M25" s="140"/>
      <c r="N25" s="25">
        <f>SUM(F25:M25)</f>
        <v>0</v>
      </c>
      <c r="O25" s="56"/>
    </row>
    <row r="26" spans="1:15" s="1" customFormat="1" ht="15" customHeight="1" x14ac:dyDescent="0.25">
      <c r="A26" s="141"/>
      <c r="B26" s="142"/>
      <c r="C26" s="142"/>
      <c r="D26" s="142"/>
      <c r="E26" s="143"/>
      <c r="F26" s="144"/>
      <c r="G26" s="145"/>
      <c r="H26" s="144"/>
      <c r="I26" s="145"/>
      <c r="J26" s="144"/>
      <c r="K26" s="145"/>
      <c r="L26" s="144"/>
      <c r="M26" s="145"/>
      <c r="N26" s="25">
        <f>SUM(F26:M26)</f>
        <v>0</v>
      </c>
      <c r="O26" s="57"/>
    </row>
    <row r="27" spans="1:15" s="1" customFormat="1" ht="15" customHeight="1" x14ac:dyDescent="0.25">
      <c r="A27" s="129" t="s">
        <v>12</v>
      </c>
      <c r="B27" s="130"/>
      <c r="C27" s="130"/>
      <c r="D27" s="130"/>
      <c r="E27" s="131"/>
      <c r="F27" s="132">
        <f>SUM(F25:G26)</f>
        <v>0</v>
      </c>
      <c r="G27" s="133"/>
      <c r="H27" s="222">
        <f>SUM(H25:I26)</f>
        <v>0</v>
      </c>
      <c r="I27" s="133"/>
      <c r="J27" s="222">
        <f>SUM(J25:K26)</f>
        <v>0</v>
      </c>
      <c r="K27" s="133"/>
      <c r="L27" s="222">
        <f>SUM(L25:M26)</f>
        <v>0</v>
      </c>
      <c r="M27" s="133"/>
      <c r="N27" s="14">
        <f>SUM(N25:N26)</f>
        <v>0</v>
      </c>
      <c r="O27" s="58">
        <f>SUM(F27:M27)</f>
        <v>0</v>
      </c>
    </row>
    <row r="28" spans="1:15" ht="15" customHeight="1" x14ac:dyDescent="0.25">
      <c r="A28" s="134" t="s">
        <v>29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356"/>
      <c r="O28" s="56"/>
    </row>
    <row r="29" spans="1:15" ht="15" customHeight="1" x14ac:dyDescent="0.25">
      <c r="A29" s="136"/>
      <c r="B29" s="137"/>
      <c r="C29" s="137"/>
      <c r="D29" s="137"/>
      <c r="E29" s="138"/>
      <c r="F29" s="139"/>
      <c r="G29" s="140"/>
      <c r="H29" s="139"/>
      <c r="I29" s="140"/>
      <c r="J29" s="139"/>
      <c r="K29" s="140"/>
      <c r="L29" s="139"/>
      <c r="M29" s="140"/>
      <c r="N29" s="25">
        <f>SUM(F29:M29)</f>
        <v>0</v>
      </c>
      <c r="O29" s="56"/>
    </row>
    <row r="30" spans="1:15" s="1" customFormat="1" ht="15" customHeight="1" x14ac:dyDescent="0.25">
      <c r="A30" s="136"/>
      <c r="B30" s="137"/>
      <c r="C30" s="137"/>
      <c r="D30" s="137"/>
      <c r="E30" s="138"/>
      <c r="F30" s="139"/>
      <c r="G30" s="140"/>
      <c r="H30" s="139"/>
      <c r="I30" s="140"/>
      <c r="J30" s="139"/>
      <c r="K30" s="140"/>
      <c r="L30" s="139"/>
      <c r="M30" s="140"/>
      <c r="N30" s="25">
        <f>SUM(F30:M30)</f>
        <v>0</v>
      </c>
    </row>
    <row r="31" spans="1:15" s="1" customFormat="1" ht="15" customHeight="1" x14ac:dyDescent="0.25">
      <c r="A31" s="141"/>
      <c r="B31" s="142"/>
      <c r="C31" s="142"/>
      <c r="D31" s="142"/>
      <c r="E31" s="143"/>
      <c r="F31" s="144"/>
      <c r="G31" s="145"/>
      <c r="H31" s="144"/>
      <c r="I31" s="145"/>
      <c r="J31" s="144"/>
      <c r="K31" s="145"/>
      <c r="L31" s="144"/>
      <c r="M31" s="145"/>
      <c r="N31" s="25">
        <f>SUM(F31:M31)</f>
        <v>0</v>
      </c>
    </row>
    <row r="32" spans="1:15" s="1" customFormat="1" ht="15" customHeight="1" x14ac:dyDescent="0.25">
      <c r="A32" s="129" t="s">
        <v>8</v>
      </c>
      <c r="B32" s="130"/>
      <c r="C32" s="130"/>
      <c r="D32" s="130"/>
      <c r="E32" s="131"/>
      <c r="F32" s="132">
        <f>SUM(F29:G31)</f>
        <v>0</v>
      </c>
      <c r="G32" s="133"/>
      <c r="H32" s="222">
        <f>SUM(H29:I31)</f>
        <v>0</v>
      </c>
      <c r="I32" s="133"/>
      <c r="J32" s="222">
        <f>SUM(J29:K31)</f>
        <v>0</v>
      </c>
      <c r="K32" s="133"/>
      <c r="L32" s="222">
        <f>SUM(L29:M31)</f>
        <v>0</v>
      </c>
      <c r="M32" s="133"/>
      <c r="N32" s="14">
        <f>SUM(N29:N31)</f>
        <v>0</v>
      </c>
      <c r="O32" s="58">
        <f>SUM(F32:M32)</f>
        <v>0</v>
      </c>
    </row>
    <row r="33" spans="1:15" ht="15" customHeight="1" x14ac:dyDescent="0.25">
      <c r="A33" s="206" t="s">
        <v>28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8"/>
    </row>
    <row r="34" spans="1:15" ht="15" customHeight="1" x14ac:dyDescent="0.25">
      <c r="A34" s="136"/>
      <c r="B34" s="137"/>
      <c r="C34" s="137"/>
      <c r="D34" s="137"/>
      <c r="E34" s="137"/>
      <c r="F34" s="357"/>
      <c r="G34" s="358"/>
      <c r="H34" s="357"/>
      <c r="I34" s="358"/>
      <c r="J34" s="357"/>
      <c r="K34" s="358"/>
      <c r="L34" s="357"/>
      <c r="M34" s="358"/>
      <c r="N34" s="25">
        <f>SUM(F34:M34)</f>
        <v>0</v>
      </c>
    </row>
    <row r="35" spans="1:15" ht="15" customHeight="1" x14ac:dyDescent="0.25">
      <c r="A35" s="146"/>
      <c r="B35" s="147"/>
      <c r="C35" s="147"/>
      <c r="D35" s="147"/>
      <c r="E35" s="147"/>
      <c r="F35" s="361"/>
      <c r="G35" s="362"/>
      <c r="H35" s="361"/>
      <c r="I35" s="362"/>
      <c r="J35" s="361"/>
      <c r="K35" s="362"/>
      <c r="L35" s="361"/>
      <c r="M35" s="362"/>
      <c r="N35" s="25">
        <f>SUM(F35:M35)</f>
        <v>0</v>
      </c>
    </row>
    <row r="36" spans="1:15" ht="15" customHeight="1" x14ac:dyDescent="0.25">
      <c r="A36" s="141"/>
      <c r="B36" s="142"/>
      <c r="C36" s="142"/>
      <c r="D36" s="142"/>
      <c r="E36" s="142"/>
      <c r="F36" s="359"/>
      <c r="G36" s="360"/>
      <c r="H36" s="359"/>
      <c r="I36" s="360"/>
      <c r="J36" s="359"/>
      <c r="K36" s="360"/>
      <c r="L36" s="359"/>
      <c r="M36" s="360"/>
      <c r="N36" s="25">
        <f>SUM(F36:M36)</f>
        <v>0</v>
      </c>
    </row>
    <row r="37" spans="1:15" ht="15" customHeight="1" x14ac:dyDescent="0.25">
      <c r="A37" s="129" t="s">
        <v>22</v>
      </c>
      <c r="B37" s="130"/>
      <c r="C37" s="130"/>
      <c r="D37" s="130"/>
      <c r="E37" s="131"/>
      <c r="F37" s="222">
        <f>SUM(F34:G36)</f>
        <v>0</v>
      </c>
      <c r="G37" s="133"/>
      <c r="H37" s="222">
        <f>SUM(H34:I36)</f>
        <v>0</v>
      </c>
      <c r="I37" s="133"/>
      <c r="J37" s="222">
        <f>SUM(J34:K36)</f>
        <v>0</v>
      </c>
      <c r="K37" s="133"/>
      <c r="L37" s="222">
        <f>SUM(L34:M36)</f>
        <v>0</v>
      </c>
      <c r="M37" s="133"/>
      <c r="N37" s="14">
        <f>SUM(N34:N36)</f>
        <v>0</v>
      </c>
      <c r="O37" s="58">
        <f>SUM(F37:M37)</f>
        <v>0</v>
      </c>
    </row>
    <row r="38" spans="1:15" ht="15" customHeight="1" x14ac:dyDescent="0.25">
      <c r="A38" s="206" t="s">
        <v>56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8"/>
    </row>
    <row r="39" spans="1:15" ht="15" customHeight="1" x14ac:dyDescent="0.25">
      <c r="A39" s="363" t="s">
        <v>53</v>
      </c>
      <c r="B39" s="364"/>
      <c r="C39" s="365" t="s">
        <v>32</v>
      </c>
      <c r="D39" s="365"/>
      <c r="E39" s="365"/>
      <c r="F39" s="366"/>
      <c r="G39" s="367"/>
      <c r="H39" s="366"/>
      <c r="I39" s="367"/>
      <c r="J39" s="366"/>
      <c r="K39" s="367"/>
      <c r="L39" s="366"/>
      <c r="M39" s="367"/>
      <c r="N39" s="36">
        <f t="shared" ref="N39:N50" si="10">SUM(F39:M39)</f>
        <v>0</v>
      </c>
      <c r="O39" s="13"/>
    </row>
    <row r="40" spans="1:15" ht="15" customHeight="1" x14ac:dyDescent="0.25">
      <c r="A40" s="375" t="s">
        <v>41</v>
      </c>
      <c r="B40" s="376"/>
      <c r="C40" s="365" t="s">
        <v>33</v>
      </c>
      <c r="D40" s="365"/>
      <c r="E40" s="365"/>
      <c r="F40" s="377"/>
      <c r="G40" s="378"/>
      <c r="H40" s="377"/>
      <c r="I40" s="378"/>
      <c r="J40" s="377"/>
      <c r="K40" s="378"/>
      <c r="L40" s="377"/>
      <c r="M40" s="378"/>
      <c r="N40" s="27">
        <f t="shared" si="10"/>
        <v>0</v>
      </c>
      <c r="O40" s="13"/>
    </row>
    <row r="41" spans="1:15" ht="15" customHeight="1" x14ac:dyDescent="0.25">
      <c r="A41" s="375"/>
      <c r="B41" s="376"/>
      <c r="C41" s="372" t="s">
        <v>38</v>
      </c>
      <c r="D41" s="372"/>
      <c r="E41" s="372"/>
      <c r="F41" s="373">
        <f>SUM(F39:G40)</f>
        <v>0</v>
      </c>
      <c r="G41" s="374"/>
      <c r="H41" s="373">
        <f>SUM(H39:I40)</f>
        <v>0</v>
      </c>
      <c r="I41" s="374"/>
      <c r="J41" s="373">
        <f>SUM(J39:K40)</f>
        <v>0</v>
      </c>
      <c r="K41" s="374"/>
      <c r="L41" s="373">
        <f>SUM(L39:M40)</f>
        <v>0</v>
      </c>
      <c r="M41" s="374"/>
      <c r="N41" s="38">
        <f>SUM(F41:M41)</f>
        <v>0</v>
      </c>
      <c r="O41" s="111">
        <f>N39+N40</f>
        <v>0</v>
      </c>
    </row>
    <row r="42" spans="1:15" ht="15" customHeight="1" x14ac:dyDescent="0.3">
      <c r="A42" s="375"/>
      <c r="B42" s="376"/>
      <c r="C42" s="379" t="s">
        <v>42</v>
      </c>
      <c r="D42" s="379"/>
      <c r="E42" s="379"/>
      <c r="F42" s="330">
        <f>IF(F41&gt;25000,25000,F41)</f>
        <v>0</v>
      </c>
      <c r="G42" s="331"/>
      <c r="H42" s="330">
        <f>IF(F41+H41&lt;25000,H41,IF((25000-F41)&lt;0,0,25000-F41))</f>
        <v>0</v>
      </c>
      <c r="I42" s="331"/>
      <c r="J42" s="330">
        <f>IF(F41+H41+J41&lt;25000,J41,IF((25000-(F41+H41))&lt;0,0,25000-(F41+H41)))</f>
        <v>0</v>
      </c>
      <c r="K42" s="331"/>
      <c r="L42" s="330">
        <f>IF(F41+H41+J41+L41&lt;25000,L41,IF((25000-(F41+H41+J41))&lt;0,0,25000-(F41+H41+J41)))</f>
        <v>0</v>
      </c>
      <c r="M42" s="331"/>
      <c r="N42" s="37">
        <f>SUM(F42:M42)</f>
        <v>0</v>
      </c>
      <c r="O42" s="112"/>
    </row>
    <row r="43" spans="1:15" ht="15" customHeight="1" x14ac:dyDescent="0.25">
      <c r="A43" s="368" t="s">
        <v>54</v>
      </c>
      <c r="B43" s="369"/>
      <c r="C43" s="370" t="s">
        <v>34</v>
      </c>
      <c r="D43" s="370"/>
      <c r="E43" s="371"/>
      <c r="F43" s="366"/>
      <c r="G43" s="367"/>
      <c r="H43" s="366"/>
      <c r="I43" s="367"/>
      <c r="J43" s="366"/>
      <c r="K43" s="367"/>
      <c r="L43" s="366"/>
      <c r="M43" s="367"/>
      <c r="N43" s="36">
        <f t="shared" si="10"/>
        <v>0</v>
      </c>
      <c r="O43" s="112"/>
    </row>
    <row r="44" spans="1:15" ht="15" customHeight="1" x14ac:dyDescent="0.25">
      <c r="A44" s="375" t="s">
        <v>41</v>
      </c>
      <c r="B44" s="376"/>
      <c r="C44" s="365" t="s">
        <v>35</v>
      </c>
      <c r="D44" s="365"/>
      <c r="E44" s="383"/>
      <c r="F44" s="377"/>
      <c r="G44" s="378"/>
      <c r="H44" s="377"/>
      <c r="I44" s="378"/>
      <c r="J44" s="377"/>
      <c r="K44" s="378"/>
      <c r="L44" s="377"/>
      <c r="M44" s="378"/>
      <c r="N44" s="27">
        <f t="shared" si="10"/>
        <v>0</v>
      </c>
      <c r="O44" s="112"/>
    </row>
    <row r="45" spans="1:15" ht="15" customHeight="1" x14ac:dyDescent="0.25">
      <c r="A45" s="375"/>
      <c r="B45" s="376"/>
      <c r="C45" s="372" t="s">
        <v>39</v>
      </c>
      <c r="D45" s="372"/>
      <c r="E45" s="380"/>
      <c r="F45" s="373">
        <f>SUM(F43:G44)</f>
        <v>0</v>
      </c>
      <c r="G45" s="374"/>
      <c r="H45" s="373">
        <f>SUM(H43:I44)</f>
        <v>0</v>
      </c>
      <c r="I45" s="374"/>
      <c r="J45" s="373">
        <f>SUM(J43:K44)</f>
        <v>0</v>
      </c>
      <c r="K45" s="374"/>
      <c r="L45" s="373">
        <f>SUM(L43:M44)</f>
        <v>0</v>
      </c>
      <c r="M45" s="374"/>
      <c r="N45" s="38">
        <f>SUM(F45:M45)</f>
        <v>0</v>
      </c>
      <c r="O45" s="111">
        <f>N44+N43</f>
        <v>0</v>
      </c>
    </row>
    <row r="46" spans="1:15" ht="15" customHeight="1" x14ac:dyDescent="0.3">
      <c r="A46" s="381"/>
      <c r="B46" s="382"/>
      <c r="C46" s="379" t="s">
        <v>42</v>
      </c>
      <c r="D46" s="379"/>
      <c r="E46" s="384"/>
      <c r="F46" s="330">
        <f>IF(F45&gt;25000,25000,F45)</f>
        <v>0</v>
      </c>
      <c r="G46" s="331"/>
      <c r="H46" s="330">
        <f>IF(F45+H45&lt;25000,H45,IF((25000-F45)&lt;0,0,25000-F45))</f>
        <v>0</v>
      </c>
      <c r="I46" s="331"/>
      <c r="J46" s="330">
        <f>IF(F45+H45+J45&lt;25000,J45,IF((25000-(F45+H45))&lt;0,0,25000-(F45+H45)))</f>
        <v>0</v>
      </c>
      <c r="K46" s="331"/>
      <c r="L46" s="330">
        <f>IF(F45+H45+J45+L45&lt;25000,L45,IF((25000-(F45+H45+J45))&lt;0,0,25000-(F45+H45+J45)))</f>
        <v>0</v>
      </c>
      <c r="M46" s="331"/>
      <c r="N46" s="37">
        <f t="shared" si="10"/>
        <v>0</v>
      </c>
      <c r="O46" s="112"/>
    </row>
    <row r="47" spans="1:15" ht="15" customHeight="1" x14ac:dyDescent="0.25">
      <c r="A47" s="368" t="s">
        <v>55</v>
      </c>
      <c r="B47" s="369"/>
      <c r="C47" s="370" t="s">
        <v>36</v>
      </c>
      <c r="D47" s="370"/>
      <c r="E47" s="371"/>
      <c r="F47" s="366"/>
      <c r="G47" s="367"/>
      <c r="H47" s="366"/>
      <c r="I47" s="367"/>
      <c r="J47" s="366"/>
      <c r="K47" s="367"/>
      <c r="L47" s="366"/>
      <c r="M47" s="367"/>
      <c r="N47" s="36">
        <f t="shared" si="10"/>
        <v>0</v>
      </c>
      <c r="O47" s="112"/>
    </row>
    <row r="48" spans="1:15" ht="15" customHeight="1" x14ac:dyDescent="0.25">
      <c r="A48" s="375" t="s">
        <v>41</v>
      </c>
      <c r="B48" s="376"/>
      <c r="C48" s="389" t="s">
        <v>37</v>
      </c>
      <c r="D48" s="389"/>
      <c r="E48" s="390"/>
      <c r="F48" s="377"/>
      <c r="G48" s="378"/>
      <c r="H48" s="377"/>
      <c r="I48" s="378"/>
      <c r="J48" s="377"/>
      <c r="K48" s="378"/>
      <c r="L48" s="377"/>
      <c r="M48" s="378"/>
      <c r="N48" s="27">
        <f t="shared" si="10"/>
        <v>0</v>
      </c>
      <c r="O48" s="112"/>
    </row>
    <row r="49" spans="1:15" ht="15" customHeight="1" x14ac:dyDescent="0.25">
      <c r="A49" s="375"/>
      <c r="B49" s="376"/>
      <c r="C49" s="386" t="s">
        <v>40</v>
      </c>
      <c r="D49" s="386"/>
      <c r="E49" s="386"/>
      <c r="F49" s="387">
        <f>SUM(F47:G48)</f>
        <v>0</v>
      </c>
      <c r="G49" s="388"/>
      <c r="H49" s="387">
        <f>SUM(H47:I48)</f>
        <v>0</v>
      </c>
      <c r="I49" s="388"/>
      <c r="J49" s="387">
        <f>SUM(J47:K48)</f>
        <v>0</v>
      </c>
      <c r="K49" s="388"/>
      <c r="L49" s="387">
        <f>SUM(L47:M48)</f>
        <v>0</v>
      </c>
      <c r="M49" s="388"/>
      <c r="N49" s="38">
        <f>SUM(F49:M49)</f>
        <v>0</v>
      </c>
      <c r="O49" s="111">
        <f>N47+N48</f>
        <v>0</v>
      </c>
    </row>
    <row r="50" spans="1:15" ht="15" customHeight="1" x14ac:dyDescent="0.3">
      <c r="A50" s="381"/>
      <c r="B50" s="382"/>
      <c r="C50" s="379" t="s">
        <v>42</v>
      </c>
      <c r="D50" s="379"/>
      <c r="E50" s="379"/>
      <c r="F50" s="330">
        <f>IF(F49&gt;25000,25000,F49)</f>
        <v>0</v>
      </c>
      <c r="G50" s="331"/>
      <c r="H50" s="330">
        <f>IF(F49+H49&lt;25000,H49,IF((25000-F49)&lt;0,0,25000-F49))</f>
        <v>0</v>
      </c>
      <c r="I50" s="331"/>
      <c r="J50" s="330">
        <f>IF(F49+H49+J49&lt;25000,J49,IF((25000-(F49+H49))&lt;0,0,25000-(F49+H49)))</f>
        <v>0</v>
      </c>
      <c r="K50" s="331"/>
      <c r="L50" s="330">
        <f>IF(F49+H49+J49+L49&lt;25000,L49,IF((25000-(F49+H49+J49))&lt;0,0,25000-(F49+H49+J49)))</f>
        <v>0</v>
      </c>
      <c r="M50" s="331"/>
      <c r="N50" s="37">
        <f t="shared" si="10"/>
        <v>0</v>
      </c>
      <c r="O50" s="13"/>
    </row>
    <row r="51" spans="1:15" ht="15" customHeight="1" x14ac:dyDescent="0.25">
      <c r="A51" s="223" t="s">
        <v>21</v>
      </c>
      <c r="B51" s="224"/>
      <c r="C51" s="224"/>
      <c r="D51" s="224"/>
      <c r="E51" s="224"/>
      <c r="F51" s="199">
        <f>F41+F45+F49</f>
        <v>0</v>
      </c>
      <c r="G51" s="385"/>
      <c r="H51" s="199">
        <f>H41+H45+H49</f>
        <v>0</v>
      </c>
      <c r="I51" s="385"/>
      <c r="J51" s="199">
        <f>J41+J45+J49</f>
        <v>0</v>
      </c>
      <c r="K51" s="385"/>
      <c r="L51" s="199">
        <f>L41+L45+L49</f>
        <v>0</v>
      </c>
      <c r="M51" s="385"/>
      <c r="N51" s="17">
        <f>N41+N45+N49</f>
        <v>0</v>
      </c>
      <c r="O51" s="55">
        <f>SUM(F51:M51)</f>
        <v>0</v>
      </c>
    </row>
    <row r="52" spans="1:15" ht="15" customHeight="1" x14ac:dyDescent="0.25">
      <c r="A52" s="129" t="s">
        <v>42</v>
      </c>
      <c r="B52" s="130"/>
      <c r="C52" s="130"/>
      <c r="D52" s="130"/>
      <c r="E52" s="130"/>
      <c r="F52" s="222">
        <f>F42+F46+F50</f>
        <v>0</v>
      </c>
      <c r="G52" s="132"/>
      <c r="H52" s="222">
        <f>H42+H46+H50</f>
        <v>0</v>
      </c>
      <c r="I52" s="133"/>
      <c r="J52" s="222">
        <f>J42+J46+J50</f>
        <v>0</v>
      </c>
      <c r="K52" s="133"/>
      <c r="L52" s="222">
        <f>L42+L46+L50</f>
        <v>0</v>
      </c>
      <c r="M52" s="133"/>
      <c r="N52" s="35">
        <f>SUM(F52:M52)</f>
        <v>0</v>
      </c>
      <c r="O52" s="55">
        <f>N42+N46+N50</f>
        <v>0</v>
      </c>
    </row>
    <row r="53" spans="1:15" ht="15" customHeight="1" x14ac:dyDescent="0.25">
      <c r="A53" s="151" t="s">
        <v>26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3"/>
    </row>
    <row r="54" spans="1:15" ht="15" customHeight="1" x14ac:dyDescent="0.25">
      <c r="A54" s="136"/>
      <c r="B54" s="137"/>
      <c r="C54" s="137"/>
      <c r="D54" s="137"/>
      <c r="E54" s="137"/>
      <c r="F54" s="139"/>
      <c r="G54" s="140"/>
      <c r="H54" s="139"/>
      <c r="I54" s="140"/>
      <c r="J54" s="139"/>
      <c r="K54" s="140"/>
      <c r="L54" s="139"/>
      <c r="M54" s="140"/>
      <c r="N54" s="26">
        <f>SUM(F54:M54)</f>
        <v>0</v>
      </c>
    </row>
    <row r="55" spans="1:15" ht="15" customHeight="1" x14ac:dyDescent="0.25">
      <c r="A55" s="210"/>
      <c r="B55" s="211"/>
      <c r="C55" s="211"/>
      <c r="D55" s="211"/>
      <c r="E55" s="211"/>
      <c r="F55" s="212"/>
      <c r="G55" s="213"/>
      <c r="H55" s="212"/>
      <c r="I55" s="213"/>
      <c r="J55" s="212"/>
      <c r="K55" s="213"/>
      <c r="L55" s="212"/>
      <c r="M55" s="213"/>
      <c r="N55" s="26">
        <f>SUM(F55:M55)</f>
        <v>0</v>
      </c>
    </row>
    <row r="56" spans="1:15" ht="15" customHeight="1" thickBot="1" x14ac:dyDescent="0.3">
      <c r="A56" s="214" t="s">
        <v>27</v>
      </c>
      <c r="B56" s="215"/>
      <c r="C56" s="215"/>
      <c r="D56" s="215"/>
      <c r="E56" s="215"/>
      <c r="F56" s="216">
        <f>SUM(F54:G55)</f>
        <v>0</v>
      </c>
      <c r="G56" s="217"/>
      <c r="H56" s="216">
        <f>SUM(H54:I55)</f>
        <v>0</v>
      </c>
      <c r="I56" s="217"/>
      <c r="J56" s="216">
        <f>SUM(J54:K55)</f>
        <v>0</v>
      </c>
      <c r="K56" s="217"/>
      <c r="L56" s="216">
        <f>SUM(L54:M55)</f>
        <v>0</v>
      </c>
      <c r="M56" s="217"/>
      <c r="N56" s="16">
        <f>SUM(N54:N55)</f>
        <v>0</v>
      </c>
      <c r="O56" s="58">
        <f>SUM(F56:M56)</f>
        <v>0</v>
      </c>
    </row>
    <row r="57" spans="1:15" ht="15" customHeight="1" x14ac:dyDescent="0.25">
      <c r="A57" s="393" t="s">
        <v>9</v>
      </c>
      <c r="B57" s="394"/>
      <c r="C57" s="394"/>
      <c r="D57" s="394"/>
      <c r="E57" s="394"/>
      <c r="F57" s="395">
        <f>F15+F23+F27+F32+F37+F51+F56</f>
        <v>0</v>
      </c>
      <c r="G57" s="396"/>
      <c r="H57" s="395">
        <f>H15+H23+H27+H32+H37+H51+H56</f>
        <v>0</v>
      </c>
      <c r="I57" s="396"/>
      <c r="J57" s="395">
        <f>J15+J23+J27+J32+J37+J51+J56</f>
        <v>0</v>
      </c>
      <c r="K57" s="396"/>
      <c r="L57" s="395">
        <f>L15+L23+L27+L32+L37+L51+L56</f>
        <v>0</v>
      </c>
      <c r="M57" s="396"/>
      <c r="N57" s="20">
        <f>SUM(F57:M57)</f>
        <v>0</v>
      </c>
      <c r="O57" s="58">
        <f>N15+N23+N27+N32+N37+N51+N56</f>
        <v>0</v>
      </c>
    </row>
    <row r="58" spans="1:15" ht="15" customHeight="1" x14ac:dyDescent="0.25">
      <c r="A58" s="391" t="s">
        <v>63</v>
      </c>
      <c r="B58" s="392"/>
      <c r="C58" s="392"/>
      <c r="D58" s="392"/>
      <c r="E58" s="392"/>
      <c r="F58" s="201">
        <f>F57-F40-F44-F48</f>
        <v>0</v>
      </c>
      <c r="G58" s="140"/>
      <c r="H58" s="201">
        <f>H57-H40-H44-H48</f>
        <v>0</v>
      </c>
      <c r="I58" s="140"/>
      <c r="J58" s="201">
        <f>J57-J40-J44-J48</f>
        <v>0</v>
      </c>
      <c r="K58" s="140"/>
      <c r="L58" s="201">
        <f>L57-L40-L44-L48</f>
        <v>0</v>
      </c>
      <c r="M58" s="140"/>
      <c r="N58" s="59">
        <f>N57-N40-N44-N48</f>
        <v>0</v>
      </c>
      <c r="O58" s="55">
        <f>SUM(F58:M58)</f>
        <v>0</v>
      </c>
    </row>
    <row r="59" spans="1:15" ht="15" customHeight="1" x14ac:dyDescent="0.3">
      <c r="A59" s="158" t="s">
        <v>31</v>
      </c>
      <c r="B59" s="159"/>
      <c r="C59" s="159"/>
      <c r="D59" s="159"/>
      <c r="E59" s="159"/>
      <c r="F59" s="160">
        <f>F15+F23+F32+F37+F52+F56</f>
        <v>0</v>
      </c>
      <c r="G59" s="161"/>
      <c r="H59" s="160">
        <f>H15+H23+H32+H37+H52+H56</f>
        <v>0</v>
      </c>
      <c r="I59" s="161"/>
      <c r="J59" s="160">
        <f>J15+J23+J32+J37+J52+J56</f>
        <v>0</v>
      </c>
      <c r="K59" s="161"/>
      <c r="L59" s="160">
        <f>L15+L23+L32+L37+L52+L56</f>
        <v>0</v>
      </c>
      <c r="M59" s="161"/>
      <c r="N59" s="11">
        <f>SUM(F59:M59)</f>
        <v>0</v>
      </c>
      <c r="O59" s="110">
        <f>N15+N23+N32+N37+N52+N56</f>
        <v>0</v>
      </c>
    </row>
    <row r="60" spans="1:15" ht="15" customHeight="1" x14ac:dyDescent="0.25">
      <c r="A60" s="223" t="s">
        <v>24</v>
      </c>
      <c r="B60" s="224"/>
      <c r="C60" s="224"/>
      <c r="D60" s="224"/>
      <c r="E60" s="28">
        <v>0.316</v>
      </c>
      <c r="F60" s="199">
        <f>F59*E60</f>
        <v>0</v>
      </c>
      <c r="G60" s="200"/>
      <c r="H60" s="397">
        <f>H59*E60</f>
        <v>0</v>
      </c>
      <c r="I60" s="398"/>
      <c r="J60" s="397">
        <f>J59*E60</f>
        <v>0</v>
      </c>
      <c r="K60" s="398"/>
      <c r="L60" s="397">
        <f>L59*E60</f>
        <v>0</v>
      </c>
      <c r="M60" s="398"/>
      <c r="N60" s="17">
        <f>SUM(F60:M60)</f>
        <v>0</v>
      </c>
      <c r="O60" s="110">
        <f>O59*E60</f>
        <v>0</v>
      </c>
    </row>
    <row r="61" spans="1:15" ht="15" customHeight="1" thickBot="1" x14ac:dyDescent="0.3">
      <c r="A61" s="154" t="s">
        <v>30</v>
      </c>
      <c r="B61" s="155"/>
      <c r="C61" s="155"/>
      <c r="D61" s="155"/>
      <c r="E61" s="155"/>
      <c r="F61" s="156">
        <f>F57+F60</f>
        <v>0</v>
      </c>
      <c r="G61" s="399"/>
      <c r="H61" s="156">
        <f>H57+H60</f>
        <v>0</v>
      </c>
      <c r="I61" s="399"/>
      <c r="J61" s="156">
        <f>J57+J60</f>
        <v>0</v>
      </c>
      <c r="K61" s="399"/>
      <c r="L61" s="156">
        <f>L57+L60</f>
        <v>0</v>
      </c>
      <c r="M61" s="399"/>
      <c r="N61" s="18">
        <f>SUM(F61:M61)</f>
        <v>0</v>
      </c>
      <c r="O61" s="58">
        <f>N57+N60</f>
        <v>0</v>
      </c>
    </row>
    <row r="62" spans="1:15" ht="13.8" thickTop="1" x14ac:dyDescent="0.25"/>
    <row r="63" spans="1:15" ht="13.8" x14ac:dyDescent="0.25">
      <c r="A63" s="203" t="s">
        <v>74</v>
      </c>
      <c r="B63" s="203"/>
      <c r="C63" s="203"/>
      <c r="D63" s="203"/>
      <c r="E63" s="203"/>
      <c r="F63" s="203"/>
      <c r="G63" s="203"/>
      <c r="H63" s="105"/>
    </row>
    <row r="64" spans="1:15" x14ac:dyDescent="0.25">
      <c r="A64" s="62"/>
      <c r="B64" s="62"/>
      <c r="C64" s="62"/>
      <c r="D64" s="62"/>
      <c r="E64" s="62"/>
      <c r="F64" s="62"/>
      <c r="G64" s="62"/>
      <c r="H64" s="62"/>
    </row>
    <row r="65" spans="1:8" ht="13.8" x14ac:dyDescent="0.25">
      <c r="A65" s="204" t="s">
        <v>45</v>
      </c>
      <c r="B65" s="204"/>
      <c r="C65" s="204"/>
      <c r="D65" s="204"/>
      <c r="E65" s="204"/>
      <c r="F65" s="204"/>
      <c r="G65" s="204"/>
      <c r="H65" s="106"/>
    </row>
    <row r="66" spans="1:8" ht="14.25" customHeight="1" x14ac:dyDescent="0.25">
      <c r="A66" s="205" t="s">
        <v>71</v>
      </c>
      <c r="B66" s="205"/>
      <c r="C66" s="205"/>
      <c r="D66" s="205"/>
      <c r="E66" s="205"/>
      <c r="F66" s="205"/>
      <c r="G66" s="205"/>
      <c r="H66" s="205"/>
    </row>
    <row r="67" spans="1:8" ht="13.8" x14ac:dyDescent="0.25">
      <c r="A67" s="106"/>
      <c r="B67" s="106"/>
      <c r="C67" s="106"/>
      <c r="D67" s="106"/>
      <c r="E67" s="106"/>
      <c r="F67" s="106"/>
      <c r="G67" s="106"/>
      <c r="H67" s="106"/>
    </row>
    <row r="68" spans="1:8" ht="12.75" customHeight="1" x14ac:dyDescent="0.25">
      <c r="A68" s="128" t="s">
        <v>46</v>
      </c>
      <c r="B68" s="128"/>
      <c r="C68" s="128"/>
      <c r="D68" s="128"/>
      <c r="E68" s="128"/>
      <c r="F68" s="128"/>
      <c r="G68" s="128"/>
      <c r="H68" s="128"/>
    </row>
    <row r="69" spans="1:8" ht="12.75" customHeight="1" x14ac:dyDescent="0.25">
      <c r="A69" s="128"/>
      <c r="B69" s="128"/>
      <c r="C69" s="128"/>
      <c r="D69" s="128"/>
      <c r="E69" s="128"/>
      <c r="F69" s="128"/>
      <c r="G69" s="128"/>
      <c r="H69" s="128"/>
    </row>
    <row r="70" spans="1:8" ht="12.75" customHeight="1" x14ac:dyDescent="0.25">
      <c r="A70" s="128"/>
      <c r="B70" s="128"/>
      <c r="C70" s="128"/>
      <c r="D70" s="128"/>
      <c r="E70" s="128"/>
      <c r="F70" s="128"/>
      <c r="G70" s="128"/>
      <c r="H70" s="128"/>
    </row>
    <row r="71" spans="1:8" ht="12.75" customHeight="1" x14ac:dyDescent="0.25">
      <c r="A71" s="128"/>
      <c r="B71" s="128"/>
      <c r="C71" s="128"/>
      <c r="D71" s="128"/>
      <c r="E71" s="128"/>
      <c r="F71" s="128"/>
      <c r="G71" s="128"/>
      <c r="H71" s="128"/>
    </row>
    <row r="72" spans="1:8" ht="13.8" x14ac:dyDescent="0.25">
      <c r="B72" s="107"/>
      <c r="C72" s="107"/>
      <c r="D72" s="107"/>
      <c r="E72" s="107"/>
      <c r="F72" s="107"/>
      <c r="G72" s="107"/>
      <c r="H72" s="107"/>
    </row>
  </sheetData>
  <mergeCells count="244">
    <mergeCell ref="A63:G63"/>
    <mergeCell ref="A65:G65"/>
    <mergeCell ref="A66:H66"/>
    <mergeCell ref="A61:E61"/>
    <mergeCell ref="F61:G61"/>
    <mergeCell ref="H61:I61"/>
    <mergeCell ref="J61:K61"/>
    <mergeCell ref="L61:M61"/>
    <mergeCell ref="A68:H71"/>
    <mergeCell ref="A60:D60"/>
    <mergeCell ref="F60:G60"/>
    <mergeCell ref="H60:I60"/>
    <mergeCell ref="J60:K60"/>
    <mergeCell ref="L60:M60"/>
    <mergeCell ref="A59:E59"/>
    <mergeCell ref="F59:G59"/>
    <mergeCell ref="H59:I59"/>
    <mergeCell ref="J59:K59"/>
    <mergeCell ref="L59:M59"/>
    <mergeCell ref="A58:E58"/>
    <mergeCell ref="F58:G58"/>
    <mergeCell ref="H58:I58"/>
    <mergeCell ref="J58:K58"/>
    <mergeCell ref="L58:M58"/>
    <mergeCell ref="A57:E57"/>
    <mergeCell ref="F57:G57"/>
    <mergeCell ref="H57:I57"/>
    <mergeCell ref="J57:K57"/>
    <mergeCell ref="L57:M57"/>
    <mergeCell ref="A56:E56"/>
    <mergeCell ref="F56:G56"/>
    <mergeCell ref="H56:I56"/>
    <mergeCell ref="J56:K56"/>
    <mergeCell ref="L56:M56"/>
    <mergeCell ref="A55:E55"/>
    <mergeCell ref="F55:G55"/>
    <mergeCell ref="H55:I55"/>
    <mergeCell ref="J55:K55"/>
    <mergeCell ref="L55:M55"/>
    <mergeCell ref="A53:N53"/>
    <mergeCell ref="A54:E54"/>
    <mergeCell ref="F54:G54"/>
    <mergeCell ref="H54:I54"/>
    <mergeCell ref="J54:K54"/>
    <mergeCell ref="L54:M54"/>
    <mergeCell ref="A52:E52"/>
    <mergeCell ref="F52:G52"/>
    <mergeCell ref="H52:I52"/>
    <mergeCell ref="J52:K52"/>
    <mergeCell ref="L52:M52"/>
    <mergeCell ref="L50:M50"/>
    <mergeCell ref="A51:E51"/>
    <mergeCell ref="F51:G51"/>
    <mergeCell ref="H51:I51"/>
    <mergeCell ref="J51:K51"/>
    <mergeCell ref="L51:M51"/>
    <mergeCell ref="C49:E49"/>
    <mergeCell ref="F49:G49"/>
    <mergeCell ref="H49:I49"/>
    <mergeCell ref="J49:K49"/>
    <mergeCell ref="L49:M49"/>
    <mergeCell ref="A48:B50"/>
    <mergeCell ref="C48:E48"/>
    <mergeCell ref="F48:G48"/>
    <mergeCell ref="H48:I48"/>
    <mergeCell ref="J48:K48"/>
    <mergeCell ref="L48:M48"/>
    <mergeCell ref="C50:E50"/>
    <mergeCell ref="F50:G50"/>
    <mergeCell ref="H50:I50"/>
    <mergeCell ref="J50:K50"/>
    <mergeCell ref="L46:M46"/>
    <mergeCell ref="A47:B47"/>
    <mergeCell ref="C47:E47"/>
    <mergeCell ref="F47:G47"/>
    <mergeCell ref="H47:I47"/>
    <mergeCell ref="J47:K47"/>
    <mergeCell ref="L47:M47"/>
    <mergeCell ref="C45:E45"/>
    <mergeCell ref="F45:G45"/>
    <mergeCell ref="H45:I45"/>
    <mergeCell ref="J45:K45"/>
    <mergeCell ref="L45:M45"/>
    <mergeCell ref="A44:B46"/>
    <mergeCell ref="C44:E44"/>
    <mergeCell ref="F44:G44"/>
    <mergeCell ref="H44:I44"/>
    <mergeCell ref="J44:K44"/>
    <mergeCell ref="L44:M44"/>
    <mergeCell ref="C46:E46"/>
    <mergeCell ref="F46:G46"/>
    <mergeCell ref="H46:I46"/>
    <mergeCell ref="J46:K46"/>
    <mergeCell ref="L42:M42"/>
    <mergeCell ref="A43:B43"/>
    <mergeCell ref="C43:E43"/>
    <mergeCell ref="F43:G43"/>
    <mergeCell ref="H43:I43"/>
    <mergeCell ref="J43:K43"/>
    <mergeCell ref="L43:M43"/>
    <mergeCell ref="C41:E41"/>
    <mergeCell ref="F41:G41"/>
    <mergeCell ref="H41:I41"/>
    <mergeCell ref="J41:K41"/>
    <mergeCell ref="L41:M41"/>
    <mergeCell ref="A40:B42"/>
    <mergeCell ref="C40:E40"/>
    <mergeCell ref="F40:G40"/>
    <mergeCell ref="H40:I40"/>
    <mergeCell ref="J40:K40"/>
    <mergeCell ref="L40:M40"/>
    <mergeCell ref="C42:E42"/>
    <mergeCell ref="F42:G42"/>
    <mergeCell ref="H42:I42"/>
    <mergeCell ref="J42:K42"/>
    <mergeCell ref="A38:N38"/>
    <mergeCell ref="A39:B39"/>
    <mergeCell ref="C39:E39"/>
    <mergeCell ref="F39:G39"/>
    <mergeCell ref="H39:I39"/>
    <mergeCell ref="J39:K39"/>
    <mergeCell ref="L39:M39"/>
    <mergeCell ref="A37:E37"/>
    <mergeCell ref="F37:G37"/>
    <mergeCell ref="H37:I37"/>
    <mergeCell ref="J37:K37"/>
    <mergeCell ref="L37:M37"/>
    <mergeCell ref="A36:E36"/>
    <mergeCell ref="F36:G36"/>
    <mergeCell ref="H36:I36"/>
    <mergeCell ref="J36:K36"/>
    <mergeCell ref="L36:M36"/>
    <mergeCell ref="A35:E35"/>
    <mergeCell ref="F35:G35"/>
    <mergeCell ref="H35:I35"/>
    <mergeCell ref="J35:K35"/>
    <mergeCell ref="L35:M35"/>
    <mergeCell ref="A33:N33"/>
    <mergeCell ref="A34:E34"/>
    <mergeCell ref="F34:G34"/>
    <mergeCell ref="H34:I34"/>
    <mergeCell ref="J34:K34"/>
    <mergeCell ref="L34:M34"/>
    <mergeCell ref="A32:E32"/>
    <mergeCell ref="F32:G32"/>
    <mergeCell ref="H32:I32"/>
    <mergeCell ref="J32:K32"/>
    <mergeCell ref="L32:M32"/>
    <mergeCell ref="A31:E31"/>
    <mergeCell ref="F31:G31"/>
    <mergeCell ref="H31:I31"/>
    <mergeCell ref="J31:K31"/>
    <mergeCell ref="L31:M31"/>
    <mergeCell ref="A30:E30"/>
    <mergeCell ref="F30:G30"/>
    <mergeCell ref="H30:I30"/>
    <mergeCell ref="J30:K30"/>
    <mergeCell ref="L30:M30"/>
    <mergeCell ref="A28:N28"/>
    <mergeCell ref="A29:E29"/>
    <mergeCell ref="F29:G29"/>
    <mergeCell ref="H29:I29"/>
    <mergeCell ref="J29:K29"/>
    <mergeCell ref="L29:M29"/>
    <mergeCell ref="A27:E27"/>
    <mergeCell ref="F27:G27"/>
    <mergeCell ref="H27:I27"/>
    <mergeCell ref="J27:K27"/>
    <mergeCell ref="L27:M27"/>
    <mergeCell ref="A26:E26"/>
    <mergeCell ref="F26:G26"/>
    <mergeCell ref="H26:I26"/>
    <mergeCell ref="J26:K26"/>
    <mergeCell ref="L26:M26"/>
    <mergeCell ref="A24:N24"/>
    <mergeCell ref="A25:E25"/>
    <mergeCell ref="F25:G25"/>
    <mergeCell ref="H25:I25"/>
    <mergeCell ref="J25:K25"/>
    <mergeCell ref="L25:M25"/>
    <mergeCell ref="A23:E23"/>
    <mergeCell ref="F23:G23"/>
    <mergeCell ref="H23:I23"/>
    <mergeCell ref="J23:K23"/>
    <mergeCell ref="L23:M23"/>
    <mergeCell ref="A22:E22"/>
    <mergeCell ref="F22:G22"/>
    <mergeCell ref="H22:I22"/>
    <mergeCell ref="J22:K22"/>
    <mergeCell ref="L22:M22"/>
    <mergeCell ref="A21:E21"/>
    <mergeCell ref="F21:G21"/>
    <mergeCell ref="H21:I21"/>
    <mergeCell ref="J21:K21"/>
    <mergeCell ref="L21:M21"/>
    <mergeCell ref="A20:E20"/>
    <mergeCell ref="F20:G20"/>
    <mergeCell ref="H20:I20"/>
    <mergeCell ref="J20:K20"/>
    <mergeCell ref="L20:M20"/>
    <mergeCell ref="A19:E19"/>
    <mergeCell ref="F19:G19"/>
    <mergeCell ref="H19:I19"/>
    <mergeCell ref="J19:K19"/>
    <mergeCell ref="L19:M19"/>
    <mergeCell ref="A18:E18"/>
    <mergeCell ref="F18:G18"/>
    <mergeCell ref="H18:I18"/>
    <mergeCell ref="J18:K18"/>
    <mergeCell ref="L18:M18"/>
    <mergeCell ref="A16:N16"/>
    <mergeCell ref="A17:E17"/>
    <mergeCell ref="F17:G17"/>
    <mergeCell ref="H17:I17"/>
    <mergeCell ref="J17:K17"/>
    <mergeCell ref="L17:M17"/>
    <mergeCell ref="A14:E14"/>
    <mergeCell ref="A15:E15"/>
    <mergeCell ref="F15:G15"/>
    <mergeCell ref="H15:I15"/>
    <mergeCell ref="J15:K15"/>
    <mergeCell ref="L15:M15"/>
    <mergeCell ref="A13:C13"/>
    <mergeCell ref="A11:C11"/>
    <mergeCell ref="A12:C12"/>
    <mergeCell ref="A9:C9"/>
    <mergeCell ref="A10:C10"/>
    <mergeCell ref="A6:N6"/>
    <mergeCell ref="A7:E7"/>
    <mergeCell ref="F7:G7"/>
    <mergeCell ref="H7:I7"/>
    <mergeCell ref="J7:K7"/>
    <mergeCell ref="L7:M7"/>
    <mergeCell ref="N7:N8"/>
    <mergeCell ref="A8:M8"/>
    <mergeCell ref="A1:N1"/>
    <mergeCell ref="A2:B5"/>
    <mergeCell ref="D2:M2"/>
    <mergeCell ref="N2:N5"/>
    <mergeCell ref="D3:M3"/>
    <mergeCell ref="D4:M4"/>
    <mergeCell ref="C5:F5"/>
    <mergeCell ref="H5:J5"/>
    <mergeCell ref="K5:L5"/>
  </mergeCells>
  <printOptions horizontalCentered="1"/>
  <pageMargins left="0" right="0" top="0.25" bottom="0" header="0.3" footer="0.3"/>
  <pageSetup scale="6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5">
    <pageSetUpPr fitToPage="1"/>
  </sheetPr>
  <dimension ref="A1:T72"/>
  <sheetViews>
    <sheetView showWhiteSpace="0" topLeftCell="A4" zoomScaleNormal="100" workbookViewId="0">
      <selection activeCell="P7" sqref="P7:P8"/>
    </sheetView>
  </sheetViews>
  <sheetFormatPr defaultColWidth="8.88671875" defaultRowHeight="13.2" x14ac:dyDescent="0.25"/>
  <cols>
    <col min="1" max="1" width="15.44140625" customWidth="1"/>
    <col min="2" max="2" width="12.44140625" customWidth="1"/>
    <col min="3" max="3" width="12.109375" customWidth="1"/>
    <col min="4" max="4" width="8.6640625" customWidth="1"/>
    <col min="5" max="5" width="15.109375" customWidth="1"/>
    <col min="6" max="6" width="14.33203125" customWidth="1"/>
    <col min="7" max="7" width="14.44140625" customWidth="1"/>
    <col min="8" max="8" width="14.33203125" customWidth="1"/>
    <col min="9" max="9" width="14.44140625" customWidth="1"/>
    <col min="10" max="10" width="14.33203125" customWidth="1"/>
    <col min="11" max="11" width="14.44140625" customWidth="1"/>
    <col min="12" max="12" width="14.33203125" customWidth="1"/>
    <col min="13" max="13" width="14.44140625" customWidth="1"/>
    <col min="14" max="14" width="14.33203125" customWidth="1"/>
    <col min="15" max="15" width="14.44140625" customWidth="1"/>
    <col min="16" max="16" width="14.88671875" customWidth="1"/>
    <col min="17" max="17" width="14.6640625" customWidth="1"/>
  </cols>
  <sheetData>
    <row r="1" spans="1:17" ht="15.6" x14ac:dyDescent="0.3">
      <c r="A1" s="185" t="s">
        <v>72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7" ht="13.8" x14ac:dyDescent="0.25">
      <c r="A2" s="348"/>
      <c r="B2" s="348"/>
      <c r="C2" s="48" t="s">
        <v>3</v>
      </c>
      <c r="D2" s="197"/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348"/>
      <c r="P2" s="348"/>
    </row>
    <row r="3" spans="1:17" ht="13.8" x14ac:dyDescent="0.25">
      <c r="A3" s="348"/>
      <c r="B3" s="348"/>
      <c r="C3" s="50" t="s">
        <v>68</v>
      </c>
      <c r="D3" s="198"/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348"/>
      <c r="P3" s="348"/>
    </row>
    <row r="4" spans="1:17" ht="13.8" x14ac:dyDescent="0.25">
      <c r="A4" s="348"/>
      <c r="B4" s="348"/>
      <c r="C4" s="50" t="s">
        <v>4</v>
      </c>
      <c r="D4" s="198"/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348"/>
      <c r="P4" s="348"/>
    </row>
    <row r="5" spans="1:17" ht="13.8" x14ac:dyDescent="0.25">
      <c r="A5" s="348"/>
      <c r="B5" s="348"/>
      <c r="C5" s="348"/>
      <c r="D5" s="348"/>
      <c r="E5" s="348"/>
      <c r="F5" s="348"/>
      <c r="G5" s="48" t="s">
        <v>5</v>
      </c>
      <c r="H5" s="187"/>
      <c r="I5" s="187"/>
      <c r="J5" s="187"/>
      <c r="K5" s="187"/>
      <c r="L5" s="400"/>
      <c r="M5" s="400"/>
      <c r="N5" s="400"/>
      <c r="O5" s="348"/>
      <c r="P5" s="348"/>
    </row>
    <row r="6" spans="1:17" s="1" customFormat="1" ht="13.8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</row>
    <row r="7" spans="1:17" ht="13.8" x14ac:dyDescent="0.25">
      <c r="A7" s="351"/>
      <c r="B7" s="351"/>
      <c r="C7" s="351"/>
      <c r="D7" s="351"/>
      <c r="E7" s="352"/>
      <c r="F7" s="191" t="s">
        <v>10</v>
      </c>
      <c r="G7" s="192"/>
      <c r="H7" s="191" t="s">
        <v>43</v>
      </c>
      <c r="I7" s="192"/>
      <c r="J7" s="191" t="s">
        <v>14</v>
      </c>
      <c r="K7" s="192"/>
      <c r="L7" s="191" t="s">
        <v>15</v>
      </c>
      <c r="M7" s="192"/>
      <c r="N7" s="191" t="s">
        <v>16</v>
      </c>
      <c r="O7" s="192"/>
      <c r="P7" s="193" t="s">
        <v>13</v>
      </c>
    </row>
    <row r="8" spans="1:17" ht="44.25" customHeight="1" x14ac:dyDescent="0.25">
      <c r="A8" s="353" t="s">
        <v>76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401"/>
      <c r="P8" s="194"/>
    </row>
    <row r="9" spans="1:17" ht="26.4" x14ac:dyDescent="0.25">
      <c r="A9" s="165" t="s">
        <v>0</v>
      </c>
      <c r="B9" s="166"/>
      <c r="C9" s="167"/>
      <c r="D9" s="30" t="s">
        <v>2</v>
      </c>
      <c r="E9" s="30" t="s">
        <v>25</v>
      </c>
      <c r="F9" s="31" t="s">
        <v>1</v>
      </c>
      <c r="G9" s="32" t="s">
        <v>73</v>
      </c>
      <c r="H9" s="31" t="s">
        <v>1</v>
      </c>
      <c r="I9" s="32" t="s">
        <v>73</v>
      </c>
      <c r="J9" s="31" t="s">
        <v>1</v>
      </c>
      <c r="K9" s="32" t="s">
        <v>73</v>
      </c>
      <c r="L9" s="31" t="s">
        <v>1</v>
      </c>
      <c r="M9" s="32" t="s">
        <v>73</v>
      </c>
      <c r="N9" s="31" t="s">
        <v>1</v>
      </c>
      <c r="O9" s="32" t="s">
        <v>73</v>
      </c>
      <c r="P9" s="21"/>
    </row>
    <row r="10" spans="1:17" ht="15" customHeight="1" x14ac:dyDescent="0.25">
      <c r="A10" s="168"/>
      <c r="B10" s="169"/>
      <c r="C10" s="170"/>
      <c r="D10" s="39"/>
      <c r="E10" s="40"/>
      <c r="F10" s="22">
        <f t="shared" ref="F10:F13" si="0">IF(E10&gt;199299.99,(199300*D10),D10*E10)</f>
        <v>0</v>
      </c>
      <c r="G10" s="42">
        <f>F10*0.302</f>
        <v>0</v>
      </c>
      <c r="H10" s="41">
        <f t="shared" ref="H10:H13" si="1">IF(E10&gt;199299.99,F10,IF(E10*1.03&gt;199299.99,(199300*D10),F10*1.03))</f>
        <v>0</v>
      </c>
      <c r="I10" s="42">
        <f>H10*0.302</f>
        <v>0</v>
      </c>
      <c r="J10" s="41">
        <f t="shared" ref="J10:J13" si="2">IF(E10&gt;199299.99,F10,IF((E10*1.03*1.03)&gt;199299.99,(199300*D10),H10*1.03))</f>
        <v>0</v>
      </c>
      <c r="K10" s="42">
        <f>J10*0.302</f>
        <v>0</v>
      </c>
      <c r="L10" s="41">
        <f t="shared" ref="L10:L13" si="3">IF(E10&gt;199299.99,F10,IF(E10*1.03*1.03*1.03&gt;199299.99,(199300*D10),J10*1.03))</f>
        <v>0</v>
      </c>
      <c r="M10" s="42">
        <f>L10*0.302</f>
        <v>0</v>
      </c>
      <c r="N10" s="41">
        <f t="shared" ref="N10:N13" si="4">IF(E10&gt;199299.99,F10,IF(E10*1.03*1.03*1.03*1.03&gt;199299.99,(199300*D10),L10*1.03))</f>
        <v>0</v>
      </c>
      <c r="O10" s="42">
        <f>N10*0.302</f>
        <v>0</v>
      </c>
      <c r="P10" s="23">
        <f>SUM(F10:O10)</f>
        <v>0</v>
      </c>
    </row>
    <row r="11" spans="1:17" ht="15" customHeight="1" x14ac:dyDescent="0.25">
      <c r="A11" s="162"/>
      <c r="B11" s="163"/>
      <c r="C11" s="164"/>
      <c r="D11" s="43"/>
      <c r="E11" s="33"/>
      <c r="F11" s="22">
        <f t="shared" si="0"/>
        <v>0</v>
      </c>
      <c r="G11" s="42">
        <f t="shared" ref="G11:G13" si="5">F11*0.302</f>
        <v>0</v>
      </c>
      <c r="H11" s="22">
        <f t="shared" si="1"/>
        <v>0</v>
      </c>
      <c r="I11" s="42">
        <f t="shared" ref="I11:I13" si="6">H11*0.302</f>
        <v>0</v>
      </c>
      <c r="J11" s="22">
        <f t="shared" si="2"/>
        <v>0</v>
      </c>
      <c r="K11" s="42">
        <f t="shared" ref="K11:K13" si="7">J11*0.302</f>
        <v>0</v>
      </c>
      <c r="L11" s="22">
        <f t="shared" si="3"/>
        <v>0</v>
      </c>
      <c r="M11" s="42">
        <f t="shared" ref="M11:M13" si="8">L11*0.302</f>
        <v>0</v>
      </c>
      <c r="N11" s="22">
        <f t="shared" si="4"/>
        <v>0</v>
      </c>
      <c r="O11" s="42">
        <f t="shared" ref="O11:O13" si="9">N11*0.302</f>
        <v>0</v>
      </c>
      <c r="P11" s="23">
        <f>SUM(F11:O11)</f>
        <v>0</v>
      </c>
    </row>
    <row r="12" spans="1:17" ht="15" customHeight="1" x14ac:dyDescent="0.25">
      <c r="A12" s="162"/>
      <c r="B12" s="163"/>
      <c r="C12" s="164"/>
      <c r="D12" s="43"/>
      <c r="E12" s="44"/>
      <c r="F12" s="22">
        <f t="shared" si="0"/>
        <v>0</v>
      </c>
      <c r="G12" s="42">
        <f t="shared" si="5"/>
        <v>0</v>
      </c>
      <c r="H12" s="22">
        <f t="shared" si="1"/>
        <v>0</v>
      </c>
      <c r="I12" s="42">
        <f t="shared" si="6"/>
        <v>0</v>
      </c>
      <c r="J12" s="22">
        <f t="shared" si="2"/>
        <v>0</v>
      </c>
      <c r="K12" s="42">
        <f t="shared" si="7"/>
        <v>0</v>
      </c>
      <c r="L12" s="22">
        <f t="shared" si="3"/>
        <v>0</v>
      </c>
      <c r="M12" s="42">
        <f t="shared" si="8"/>
        <v>0</v>
      </c>
      <c r="N12" s="22">
        <f t="shared" si="4"/>
        <v>0</v>
      </c>
      <c r="O12" s="42">
        <f t="shared" si="9"/>
        <v>0</v>
      </c>
      <c r="P12" s="23">
        <f>SUM(F12:O12)</f>
        <v>0</v>
      </c>
    </row>
    <row r="13" spans="1:17" s="1" customFormat="1" ht="15" customHeight="1" x14ac:dyDescent="0.25">
      <c r="A13" s="162"/>
      <c r="B13" s="163"/>
      <c r="C13" s="164"/>
      <c r="D13" s="43"/>
      <c r="E13" s="44"/>
      <c r="F13" s="22">
        <f t="shared" si="0"/>
        <v>0</v>
      </c>
      <c r="G13" s="42">
        <f t="shared" si="5"/>
        <v>0</v>
      </c>
      <c r="H13" s="22">
        <f t="shared" si="1"/>
        <v>0</v>
      </c>
      <c r="I13" s="42">
        <f t="shared" si="6"/>
        <v>0</v>
      </c>
      <c r="J13" s="22">
        <f t="shared" si="2"/>
        <v>0</v>
      </c>
      <c r="K13" s="42">
        <f t="shared" si="7"/>
        <v>0</v>
      </c>
      <c r="L13" s="22">
        <f t="shared" si="3"/>
        <v>0</v>
      </c>
      <c r="M13" s="42">
        <f t="shared" si="8"/>
        <v>0</v>
      </c>
      <c r="N13" s="22">
        <f t="shared" si="4"/>
        <v>0</v>
      </c>
      <c r="O13" s="42">
        <f t="shared" si="9"/>
        <v>0</v>
      </c>
      <c r="P13" s="23">
        <f>SUM(F13:O13)</f>
        <v>0</v>
      </c>
    </row>
    <row r="14" spans="1:17" ht="15" customHeight="1" x14ac:dyDescent="0.25">
      <c r="A14" s="178" t="s">
        <v>6</v>
      </c>
      <c r="B14" s="179"/>
      <c r="C14" s="179"/>
      <c r="D14" s="179"/>
      <c r="E14" s="180"/>
      <c r="F14" s="5">
        <f>SUM(F10:F13)</f>
        <v>0</v>
      </c>
      <c r="G14" s="10">
        <f>SUM(G10:G13)</f>
        <v>0</v>
      </c>
      <c r="H14" s="5">
        <f>SUM(H10:H13)</f>
        <v>0</v>
      </c>
      <c r="I14" s="10">
        <f>SUM(I10:I13)</f>
        <v>0</v>
      </c>
      <c r="J14" s="5">
        <f>SUM(J10:J13)</f>
        <v>0</v>
      </c>
      <c r="K14" s="10">
        <f>SUM(K10:K13)</f>
        <v>0</v>
      </c>
      <c r="L14" s="5">
        <f>SUM(L10:L13)</f>
        <v>0</v>
      </c>
      <c r="M14" s="10">
        <f>SUM(M10:M13)</f>
        <v>0</v>
      </c>
      <c r="N14" s="5">
        <f>SUM(N10:N13)</f>
        <v>0</v>
      </c>
      <c r="O14" s="10">
        <f>SUM(O10:O13)</f>
        <v>0</v>
      </c>
      <c r="P14" s="6"/>
    </row>
    <row r="15" spans="1:17" ht="15" customHeight="1" x14ac:dyDescent="0.25">
      <c r="A15" s="181" t="s">
        <v>47</v>
      </c>
      <c r="B15" s="182"/>
      <c r="C15" s="182"/>
      <c r="D15" s="182"/>
      <c r="E15" s="183"/>
      <c r="F15" s="184">
        <f>F14+G14</f>
        <v>0</v>
      </c>
      <c r="G15" s="183"/>
      <c r="H15" s="184">
        <f>H14+I14</f>
        <v>0</v>
      </c>
      <c r="I15" s="183"/>
      <c r="J15" s="184">
        <f>J14+K14</f>
        <v>0</v>
      </c>
      <c r="K15" s="183"/>
      <c r="L15" s="184">
        <f>L14+M14</f>
        <v>0</v>
      </c>
      <c r="M15" s="183"/>
      <c r="N15" s="184">
        <f>N14+O14</f>
        <v>0</v>
      </c>
      <c r="O15" s="183"/>
      <c r="P15" s="19">
        <f>SUM(P10:P13)</f>
        <v>0</v>
      </c>
      <c r="Q15" s="58">
        <f>SUM(F15:O15)</f>
        <v>0</v>
      </c>
    </row>
    <row r="16" spans="1:17" ht="15" customHeight="1" x14ac:dyDescent="0.25">
      <c r="A16" s="176" t="s">
        <v>23</v>
      </c>
      <c r="B16" s="177"/>
      <c r="C16" s="177"/>
      <c r="D16" s="177"/>
      <c r="E16" s="177"/>
      <c r="F16" s="177"/>
      <c r="G16" s="177"/>
      <c r="H16" s="177"/>
      <c r="I16" s="177"/>
      <c r="J16" s="177"/>
      <c r="K16" s="177"/>
      <c r="L16" s="177"/>
      <c r="M16" s="177"/>
      <c r="N16" s="177"/>
      <c r="O16" s="177"/>
      <c r="P16" s="355"/>
      <c r="Q16" s="56"/>
    </row>
    <row r="17" spans="1:17" ht="15" customHeight="1" x14ac:dyDescent="0.25">
      <c r="A17" s="136"/>
      <c r="B17" s="137"/>
      <c r="C17" s="137"/>
      <c r="D17" s="137"/>
      <c r="E17" s="138"/>
      <c r="F17" s="139"/>
      <c r="G17" s="140"/>
      <c r="H17" s="139"/>
      <c r="I17" s="140"/>
      <c r="J17" s="139"/>
      <c r="K17" s="140"/>
      <c r="L17" s="139"/>
      <c r="M17" s="140"/>
      <c r="N17" s="139"/>
      <c r="O17" s="140"/>
      <c r="P17" s="24">
        <f t="shared" ref="P17:P22" si="10">SUM(F17:O17)</f>
        <v>0</v>
      </c>
      <c r="Q17" s="56"/>
    </row>
    <row r="18" spans="1:17" ht="15" customHeight="1" x14ac:dyDescent="0.25">
      <c r="A18" s="136"/>
      <c r="B18" s="137"/>
      <c r="C18" s="137"/>
      <c r="D18" s="137"/>
      <c r="E18" s="138"/>
      <c r="F18" s="139"/>
      <c r="G18" s="140"/>
      <c r="H18" s="139"/>
      <c r="I18" s="140"/>
      <c r="J18" s="139"/>
      <c r="K18" s="140"/>
      <c r="L18" s="139"/>
      <c r="M18" s="140"/>
      <c r="N18" s="139"/>
      <c r="O18" s="140"/>
      <c r="P18" s="24">
        <f t="shared" si="10"/>
        <v>0</v>
      </c>
      <c r="Q18" s="56"/>
    </row>
    <row r="19" spans="1:17" ht="15" customHeight="1" x14ac:dyDescent="0.25">
      <c r="A19" s="136"/>
      <c r="B19" s="137"/>
      <c r="C19" s="137"/>
      <c r="D19" s="137"/>
      <c r="E19" s="138"/>
      <c r="F19" s="139"/>
      <c r="G19" s="140"/>
      <c r="H19" s="139"/>
      <c r="I19" s="140"/>
      <c r="J19" s="139"/>
      <c r="K19" s="140"/>
      <c r="L19" s="139"/>
      <c r="M19" s="140"/>
      <c r="N19" s="139"/>
      <c r="O19" s="140"/>
      <c r="P19" s="24">
        <f t="shared" ref="P19" si="11">SUM(F19:O19)</f>
        <v>0</v>
      </c>
      <c r="Q19" s="56"/>
    </row>
    <row r="20" spans="1:17" ht="15" customHeight="1" x14ac:dyDescent="0.25">
      <c r="A20" s="136"/>
      <c r="B20" s="137"/>
      <c r="C20" s="137"/>
      <c r="D20" s="137"/>
      <c r="E20" s="138"/>
      <c r="F20" s="139"/>
      <c r="G20" s="140"/>
      <c r="H20" s="139"/>
      <c r="I20" s="140"/>
      <c r="J20" s="139"/>
      <c r="K20" s="140"/>
      <c r="L20" s="139"/>
      <c r="M20" s="140"/>
      <c r="N20" s="139"/>
      <c r="O20" s="140"/>
      <c r="P20" s="24">
        <f t="shared" si="10"/>
        <v>0</v>
      </c>
      <c r="Q20" s="56"/>
    </row>
    <row r="21" spans="1:17" ht="15" customHeight="1" x14ac:dyDescent="0.25">
      <c r="A21" s="171"/>
      <c r="B21" s="172"/>
      <c r="C21" s="172"/>
      <c r="D21" s="172"/>
      <c r="E21" s="173"/>
      <c r="F21" s="174"/>
      <c r="G21" s="175"/>
      <c r="H21" s="174"/>
      <c r="I21" s="175"/>
      <c r="J21" s="174"/>
      <c r="K21" s="175"/>
      <c r="L21" s="174"/>
      <c r="M21" s="175"/>
      <c r="N21" s="174"/>
      <c r="O21" s="175"/>
      <c r="P21" s="24">
        <f t="shared" si="10"/>
        <v>0</v>
      </c>
      <c r="Q21" s="56"/>
    </row>
    <row r="22" spans="1:17" ht="15" customHeight="1" x14ac:dyDescent="0.25">
      <c r="A22" s="141"/>
      <c r="B22" s="142"/>
      <c r="C22" s="142"/>
      <c r="D22" s="142"/>
      <c r="E22" s="143"/>
      <c r="F22" s="144"/>
      <c r="G22" s="145"/>
      <c r="H22" s="144"/>
      <c r="I22" s="145"/>
      <c r="J22" s="144"/>
      <c r="K22" s="145"/>
      <c r="L22" s="144"/>
      <c r="M22" s="145"/>
      <c r="N22" s="144"/>
      <c r="O22" s="145"/>
      <c r="P22" s="24">
        <f t="shared" si="10"/>
        <v>0</v>
      </c>
      <c r="Q22" s="56"/>
    </row>
    <row r="23" spans="1:17" ht="15" customHeight="1" x14ac:dyDescent="0.25">
      <c r="A23" s="129" t="s">
        <v>7</v>
      </c>
      <c r="B23" s="130"/>
      <c r="C23" s="130"/>
      <c r="D23" s="130"/>
      <c r="E23" s="131"/>
      <c r="F23" s="132">
        <f>SUM(F17:G22)</f>
        <v>0</v>
      </c>
      <c r="G23" s="133"/>
      <c r="H23" s="222">
        <f>SUM(H17:I22)</f>
        <v>0</v>
      </c>
      <c r="I23" s="133"/>
      <c r="J23" s="222">
        <f>SUM(J17:K22)</f>
        <v>0</v>
      </c>
      <c r="K23" s="133"/>
      <c r="L23" s="222">
        <f>SUM(L17:M22)</f>
        <v>0</v>
      </c>
      <c r="M23" s="133"/>
      <c r="N23" s="222">
        <f>SUM(N17:O22)</f>
        <v>0</v>
      </c>
      <c r="O23" s="133"/>
      <c r="P23" s="14">
        <f>SUM(P17:P22)</f>
        <v>0</v>
      </c>
      <c r="Q23" s="58">
        <f>SUM(F23:O23)</f>
        <v>0</v>
      </c>
    </row>
    <row r="24" spans="1:17" ht="15" customHeight="1" x14ac:dyDescent="0.25">
      <c r="A24" s="134" t="s">
        <v>11</v>
      </c>
      <c r="B24" s="135"/>
      <c r="C24" s="135"/>
      <c r="D24" s="135"/>
      <c r="E24" s="135"/>
      <c r="F24" s="135"/>
      <c r="G24" s="135"/>
      <c r="H24" s="135"/>
      <c r="I24" s="135"/>
      <c r="J24" s="135"/>
      <c r="K24" s="135"/>
      <c r="L24" s="135"/>
      <c r="M24" s="135"/>
      <c r="N24" s="135"/>
      <c r="O24" s="135"/>
      <c r="P24" s="356"/>
      <c r="Q24" s="56"/>
    </row>
    <row r="25" spans="1:17" ht="15" customHeight="1" x14ac:dyDescent="0.25">
      <c r="A25" s="136"/>
      <c r="B25" s="137"/>
      <c r="C25" s="137"/>
      <c r="D25" s="137"/>
      <c r="E25" s="138"/>
      <c r="F25" s="139"/>
      <c r="G25" s="140"/>
      <c r="H25" s="139"/>
      <c r="I25" s="140"/>
      <c r="J25" s="139"/>
      <c r="K25" s="140"/>
      <c r="L25" s="139"/>
      <c r="M25" s="140"/>
      <c r="N25" s="139"/>
      <c r="O25" s="140"/>
      <c r="P25" s="25">
        <f>SUM(F25:O25)</f>
        <v>0</v>
      </c>
      <c r="Q25" s="56"/>
    </row>
    <row r="26" spans="1:17" s="1" customFormat="1" ht="15" customHeight="1" x14ac:dyDescent="0.25">
      <c r="A26" s="141"/>
      <c r="B26" s="142"/>
      <c r="C26" s="142"/>
      <c r="D26" s="142"/>
      <c r="E26" s="143"/>
      <c r="F26" s="144"/>
      <c r="G26" s="145"/>
      <c r="H26" s="144"/>
      <c r="I26" s="145"/>
      <c r="J26" s="144"/>
      <c r="K26" s="145"/>
      <c r="L26" s="144"/>
      <c r="M26" s="145"/>
      <c r="N26" s="144"/>
      <c r="O26" s="145"/>
      <c r="P26" s="25">
        <f>SUM(F26:O26)</f>
        <v>0</v>
      </c>
      <c r="Q26" s="57"/>
    </row>
    <row r="27" spans="1:17" s="1" customFormat="1" ht="15" customHeight="1" x14ac:dyDescent="0.25">
      <c r="A27" s="129" t="s">
        <v>12</v>
      </c>
      <c r="B27" s="130"/>
      <c r="C27" s="130"/>
      <c r="D27" s="130"/>
      <c r="E27" s="131"/>
      <c r="F27" s="132">
        <f>SUM(F25:G26)</f>
        <v>0</v>
      </c>
      <c r="G27" s="133"/>
      <c r="H27" s="222">
        <f>SUM(H25:I26)</f>
        <v>0</v>
      </c>
      <c r="I27" s="133"/>
      <c r="J27" s="222">
        <f>SUM(J25:K26)</f>
        <v>0</v>
      </c>
      <c r="K27" s="133"/>
      <c r="L27" s="222">
        <f>SUM(L25:M26)</f>
        <v>0</v>
      </c>
      <c r="M27" s="133"/>
      <c r="N27" s="222">
        <f>SUM(N25:O26)</f>
        <v>0</v>
      </c>
      <c r="O27" s="133"/>
      <c r="P27" s="14">
        <f>SUM(P25:P26)</f>
        <v>0</v>
      </c>
      <c r="Q27" s="58">
        <f>SUM(F27:O27)</f>
        <v>0</v>
      </c>
    </row>
    <row r="28" spans="1:17" ht="15" customHeight="1" x14ac:dyDescent="0.25">
      <c r="A28" s="134" t="s">
        <v>29</v>
      </c>
      <c r="B28" s="135"/>
      <c r="C28" s="135"/>
      <c r="D28" s="135"/>
      <c r="E28" s="135"/>
      <c r="F28" s="135"/>
      <c r="G28" s="135"/>
      <c r="H28" s="135"/>
      <c r="I28" s="135"/>
      <c r="J28" s="135"/>
      <c r="K28" s="135"/>
      <c r="L28" s="135"/>
      <c r="M28" s="135"/>
      <c r="N28" s="135"/>
      <c r="O28" s="135"/>
      <c r="P28" s="356"/>
      <c r="Q28" s="56"/>
    </row>
    <row r="29" spans="1:17" ht="15" customHeight="1" x14ac:dyDescent="0.25">
      <c r="A29" s="136"/>
      <c r="B29" s="137"/>
      <c r="C29" s="137"/>
      <c r="D29" s="137"/>
      <c r="E29" s="138"/>
      <c r="F29" s="139"/>
      <c r="G29" s="140"/>
      <c r="H29" s="139"/>
      <c r="I29" s="140"/>
      <c r="J29" s="139"/>
      <c r="K29" s="140"/>
      <c r="L29" s="139"/>
      <c r="M29" s="140"/>
      <c r="N29" s="139"/>
      <c r="O29" s="140"/>
      <c r="P29" s="25">
        <f>SUM(F29:O29)</f>
        <v>0</v>
      </c>
      <c r="Q29" s="56"/>
    </row>
    <row r="30" spans="1:17" s="1" customFormat="1" ht="15" customHeight="1" x14ac:dyDescent="0.25">
      <c r="A30" s="136"/>
      <c r="B30" s="137"/>
      <c r="C30" s="137"/>
      <c r="D30" s="137"/>
      <c r="E30" s="138"/>
      <c r="F30" s="139"/>
      <c r="G30" s="140"/>
      <c r="H30" s="139"/>
      <c r="I30" s="140"/>
      <c r="J30" s="139"/>
      <c r="K30" s="140"/>
      <c r="L30" s="139"/>
      <c r="M30" s="140"/>
      <c r="N30" s="139"/>
      <c r="O30" s="140"/>
      <c r="P30" s="25">
        <f>SUM(F30:O30)</f>
        <v>0</v>
      </c>
    </row>
    <row r="31" spans="1:17" s="1" customFormat="1" ht="15" customHeight="1" x14ac:dyDescent="0.25">
      <c r="A31" s="141"/>
      <c r="B31" s="142"/>
      <c r="C31" s="142"/>
      <c r="D31" s="142"/>
      <c r="E31" s="143"/>
      <c r="F31" s="144"/>
      <c r="G31" s="145"/>
      <c r="H31" s="144"/>
      <c r="I31" s="145"/>
      <c r="J31" s="144"/>
      <c r="K31" s="145"/>
      <c r="L31" s="144"/>
      <c r="M31" s="145"/>
      <c r="N31" s="144"/>
      <c r="O31" s="145"/>
      <c r="P31" s="25">
        <f>SUM(F31:O31)</f>
        <v>0</v>
      </c>
    </row>
    <row r="32" spans="1:17" s="1" customFormat="1" ht="15" customHeight="1" x14ac:dyDescent="0.25">
      <c r="A32" s="129" t="s">
        <v>8</v>
      </c>
      <c r="B32" s="130"/>
      <c r="C32" s="130"/>
      <c r="D32" s="130"/>
      <c r="E32" s="131"/>
      <c r="F32" s="132">
        <f>SUM(F29:G31)</f>
        <v>0</v>
      </c>
      <c r="G32" s="133"/>
      <c r="H32" s="222">
        <f>SUM(H29:I31)</f>
        <v>0</v>
      </c>
      <c r="I32" s="133"/>
      <c r="J32" s="222">
        <f>SUM(J29:K31)</f>
        <v>0</v>
      </c>
      <c r="K32" s="133"/>
      <c r="L32" s="222">
        <f>SUM(L29:M31)</f>
        <v>0</v>
      </c>
      <c r="M32" s="133"/>
      <c r="N32" s="222">
        <f>SUM(N29:O31)</f>
        <v>0</v>
      </c>
      <c r="O32" s="133"/>
      <c r="P32" s="14">
        <f>SUM(P29:P31)</f>
        <v>0</v>
      </c>
      <c r="Q32" s="58">
        <f>SUM(F32:O32)</f>
        <v>0</v>
      </c>
    </row>
    <row r="33" spans="1:20" ht="15" customHeight="1" x14ac:dyDescent="0.25">
      <c r="A33" s="206" t="s">
        <v>28</v>
      </c>
      <c r="B33" s="207"/>
      <c r="C33" s="207"/>
      <c r="D33" s="207"/>
      <c r="E33" s="207"/>
      <c r="F33" s="207"/>
      <c r="G33" s="207"/>
      <c r="H33" s="207"/>
      <c r="I33" s="207"/>
      <c r="J33" s="207"/>
      <c r="K33" s="207"/>
      <c r="L33" s="207"/>
      <c r="M33" s="207"/>
      <c r="N33" s="207"/>
      <c r="O33" s="207"/>
      <c r="P33" s="208"/>
    </row>
    <row r="34" spans="1:20" ht="15" customHeight="1" x14ac:dyDescent="0.25">
      <c r="A34" s="136"/>
      <c r="B34" s="137"/>
      <c r="C34" s="137"/>
      <c r="D34" s="137"/>
      <c r="E34" s="137"/>
      <c r="F34" s="357"/>
      <c r="G34" s="358"/>
      <c r="H34" s="357"/>
      <c r="I34" s="358"/>
      <c r="J34" s="357"/>
      <c r="K34" s="358"/>
      <c r="L34" s="357"/>
      <c r="M34" s="358"/>
      <c r="N34" s="357"/>
      <c r="O34" s="358"/>
      <c r="P34" s="25">
        <f>SUM(F34:O34)</f>
        <v>0</v>
      </c>
    </row>
    <row r="35" spans="1:20" ht="15" customHeight="1" x14ac:dyDescent="0.25">
      <c r="A35" s="146"/>
      <c r="B35" s="147"/>
      <c r="C35" s="147"/>
      <c r="D35" s="147"/>
      <c r="E35" s="147"/>
      <c r="F35" s="361"/>
      <c r="G35" s="362"/>
      <c r="H35" s="361"/>
      <c r="I35" s="362"/>
      <c r="J35" s="361"/>
      <c r="K35" s="362"/>
      <c r="L35" s="361"/>
      <c r="M35" s="362"/>
      <c r="N35" s="361"/>
      <c r="O35" s="362"/>
      <c r="P35" s="25">
        <f>SUM(F35:O35)</f>
        <v>0</v>
      </c>
    </row>
    <row r="36" spans="1:20" ht="15" customHeight="1" x14ac:dyDescent="0.25">
      <c r="A36" s="141"/>
      <c r="B36" s="142"/>
      <c r="C36" s="142"/>
      <c r="D36" s="142"/>
      <c r="E36" s="142"/>
      <c r="F36" s="359"/>
      <c r="G36" s="360"/>
      <c r="H36" s="359"/>
      <c r="I36" s="360"/>
      <c r="J36" s="359"/>
      <c r="K36" s="360"/>
      <c r="L36" s="359"/>
      <c r="M36" s="360"/>
      <c r="N36" s="359"/>
      <c r="O36" s="360"/>
      <c r="P36" s="25">
        <f>SUM(F36:O36)</f>
        <v>0</v>
      </c>
    </row>
    <row r="37" spans="1:20" ht="15" customHeight="1" x14ac:dyDescent="0.25">
      <c r="A37" s="129" t="s">
        <v>22</v>
      </c>
      <c r="B37" s="130"/>
      <c r="C37" s="130"/>
      <c r="D37" s="130"/>
      <c r="E37" s="131"/>
      <c r="F37" s="222">
        <f>SUM(F34:G36)</f>
        <v>0</v>
      </c>
      <c r="G37" s="133"/>
      <c r="H37" s="222">
        <f>SUM(H34:I36)</f>
        <v>0</v>
      </c>
      <c r="I37" s="133"/>
      <c r="J37" s="222">
        <f>SUM(J34:K36)</f>
        <v>0</v>
      </c>
      <c r="K37" s="133"/>
      <c r="L37" s="222">
        <f>SUM(L34:M36)</f>
        <v>0</v>
      </c>
      <c r="M37" s="133"/>
      <c r="N37" s="222">
        <f>SUM(N34:O36)</f>
        <v>0</v>
      </c>
      <c r="O37" s="133"/>
      <c r="P37" s="14">
        <f>SUM(P34:P36)</f>
        <v>0</v>
      </c>
      <c r="Q37" s="58">
        <f>SUM(F37:O37)</f>
        <v>0</v>
      </c>
    </row>
    <row r="38" spans="1:20" ht="15" customHeight="1" x14ac:dyDescent="0.25">
      <c r="A38" s="206" t="s">
        <v>56</v>
      </c>
      <c r="B38" s="207"/>
      <c r="C38" s="207"/>
      <c r="D38" s="207"/>
      <c r="E38" s="207"/>
      <c r="F38" s="207"/>
      <c r="G38" s="207"/>
      <c r="H38" s="207"/>
      <c r="I38" s="207"/>
      <c r="J38" s="207"/>
      <c r="K38" s="207"/>
      <c r="L38" s="207"/>
      <c r="M38" s="207"/>
      <c r="N38" s="207"/>
      <c r="O38" s="207"/>
      <c r="P38" s="208"/>
      <c r="Q38" s="113"/>
    </row>
    <row r="39" spans="1:20" ht="15" customHeight="1" x14ac:dyDescent="0.25">
      <c r="A39" s="363" t="s">
        <v>53</v>
      </c>
      <c r="B39" s="364"/>
      <c r="C39" s="365" t="s">
        <v>32</v>
      </c>
      <c r="D39" s="365"/>
      <c r="E39" s="365"/>
      <c r="F39" s="366"/>
      <c r="G39" s="367"/>
      <c r="H39" s="366"/>
      <c r="I39" s="367"/>
      <c r="J39" s="366"/>
      <c r="K39" s="367"/>
      <c r="L39" s="366"/>
      <c r="M39" s="367"/>
      <c r="N39" s="366"/>
      <c r="O39" s="367"/>
      <c r="P39" s="36">
        <f t="shared" ref="P39:P49" si="12">SUM(F39:O39)</f>
        <v>0</v>
      </c>
      <c r="Q39" s="111"/>
      <c r="R39" s="4"/>
      <c r="S39" s="4"/>
      <c r="T39" s="4"/>
    </row>
    <row r="40" spans="1:20" ht="15" customHeight="1" x14ac:dyDescent="0.25">
      <c r="A40" s="375" t="s">
        <v>41</v>
      </c>
      <c r="B40" s="376"/>
      <c r="C40" s="365" t="s">
        <v>33</v>
      </c>
      <c r="D40" s="365"/>
      <c r="E40" s="365"/>
      <c r="F40" s="377"/>
      <c r="G40" s="378"/>
      <c r="H40" s="377"/>
      <c r="I40" s="378"/>
      <c r="J40" s="377"/>
      <c r="K40" s="378"/>
      <c r="L40" s="377"/>
      <c r="M40" s="378"/>
      <c r="N40" s="377"/>
      <c r="O40" s="378"/>
      <c r="P40" s="27">
        <f t="shared" si="12"/>
        <v>0</v>
      </c>
      <c r="Q40" s="111"/>
      <c r="R40" s="4"/>
      <c r="S40" s="4"/>
      <c r="T40" s="4"/>
    </row>
    <row r="41" spans="1:20" ht="15" customHeight="1" x14ac:dyDescent="0.25">
      <c r="A41" s="375"/>
      <c r="B41" s="376"/>
      <c r="C41" s="372" t="s">
        <v>38</v>
      </c>
      <c r="D41" s="372"/>
      <c r="E41" s="372"/>
      <c r="F41" s="373">
        <f>SUM(F39:G40)</f>
        <v>0</v>
      </c>
      <c r="G41" s="374"/>
      <c r="H41" s="373">
        <f>SUM(H39:I40)</f>
        <v>0</v>
      </c>
      <c r="I41" s="374"/>
      <c r="J41" s="373">
        <f>SUM(J39:K40)</f>
        <v>0</v>
      </c>
      <c r="K41" s="374"/>
      <c r="L41" s="373">
        <f>SUM(L39:M40)</f>
        <v>0</v>
      </c>
      <c r="M41" s="374"/>
      <c r="N41" s="373">
        <f>SUM(N39:O40)</f>
        <v>0</v>
      </c>
      <c r="O41" s="374"/>
      <c r="P41" s="38">
        <f t="shared" si="12"/>
        <v>0</v>
      </c>
      <c r="Q41" s="111">
        <f>P39+P40</f>
        <v>0</v>
      </c>
      <c r="R41" s="4"/>
      <c r="S41" s="4"/>
      <c r="T41" s="4"/>
    </row>
    <row r="42" spans="1:20" ht="15" customHeight="1" x14ac:dyDescent="0.3">
      <c r="A42" s="375"/>
      <c r="B42" s="376"/>
      <c r="C42" s="379" t="s">
        <v>42</v>
      </c>
      <c r="D42" s="379"/>
      <c r="E42" s="379"/>
      <c r="F42" s="330">
        <f>IF(F41&gt;25000,25000,F41)</f>
        <v>0</v>
      </c>
      <c r="G42" s="331"/>
      <c r="H42" s="330">
        <f>IF(F41+H41&lt;25000,H41,IF((25000-F41)&lt;0,0,25000-F41))</f>
        <v>0</v>
      </c>
      <c r="I42" s="331"/>
      <c r="J42" s="330">
        <f>IF(F41+H41+J41&lt;25000,J41,IF((25000-(F41+H41))&lt;0,0,25000-(F41+H41)))</f>
        <v>0</v>
      </c>
      <c r="K42" s="331"/>
      <c r="L42" s="330">
        <f>IF(F41+H41+J41+L41&lt;25000,L41,IF((25000-(F41+H41+J41))&lt;0,0,25000-(F41+H41+J41)))</f>
        <v>0</v>
      </c>
      <c r="M42" s="331"/>
      <c r="N42" s="330">
        <f>IF(F41+H41+J41+L41+N41&lt;25000,N41,IF((25000-(F41+H41+J41+L41))&lt;0,0,25000-(F41+H41+J41+L41)))</f>
        <v>0</v>
      </c>
      <c r="O42" s="331"/>
      <c r="P42" s="37">
        <f>SUM(F42:O42)</f>
        <v>0</v>
      </c>
      <c r="Q42" s="111"/>
      <c r="R42" s="4"/>
      <c r="S42" s="4"/>
      <c r="T42" s="4"/>
    </row>
    <row r="43" spans="1:20" ht="15" customHeight="1" x14ac:dyDescent="0.25">
      <c r="A43" s="368" t="s">
        <v>54</v>
      </c>
      <c r="B43" s="369"/>
      <c r="C43" s="370" t="s">
        <v>34</v>
      </c>
      <c r="D43" s="370"/>
      <c r="E43" s="371"/>
      <c r="F43" s="366"/>
      <c r="G43" s="367"/>
      <c r="H43" s="366"/>
      <c r="I43" s="367"/>
      <c r="J43" s="366"/>
      <c r="K43" s="367"/>
      <c r="L43" s="366"/>
      <c r="M43" s="367"/>
      <c r="N43" s="366"/>
      <c r="O43" s="367"/>
      <c r="P43" s="36">
        <f t="shared" si="12"/>
        <v>0</v>
      </c>
      <c r="Q43" s="111"/>
      <c r="R43" s="2"/>
      <c r="S43" s="2"/>
      <c r="T43" s="2"/>
    </row>
    <row r="44" spans="1:20" ht="15" customHeight="1" x14ac:dyDescent="0.25">
      <c r="A44" s="375" t="s">
        <v>41</v>
      </c>
      <c r="B44" s="376"/>
      <c r="C44" s="365" t="s">
        <v>35</v>
      </c>
      <c r="D44" s="365"/>
      <c r="E44" s="383"/>
      <c r="F44" s="377"/>
      <c r="G44" s="378"/>
      <c r="H44" s="377"/>
      <c r="I44" s="378"/>
      <c r="J44" s="377"/>
      <c r="K44" s="378"/>
      <c r="L44" s="377"/>
      <c r="M44" s="378"/>
      <c r="N44" s="377"/>
      <c r="O44" s="378"/>
      <c r="P44" s="27">
        <f t="shared" si="12"/>
        <v>0</v>
      </c>
      <c r="Q44" s="111"/>
      <c r="R44" s="2"/>
      <c r="S44" s="2"/>
      <c r="T44" s="2"/>
    </row>
    <row r="45" spans="1:20" ht="15" customHeight="1" x14ac:dyDescent="0.25">
      <c r="A45" s="375"/>
      <c r="B45" s="376"/>
      <c r="C45" s="372" t="s">
        <v>39</v>
      </c>
      <c r="D45" s="372"/>
      <c r="E45" s="380"/>
      <c r="F45" s="373">
        <f>SUM(F43:G44)</f>
        <v>0</v>
      </c>
      <c r="G45" s="374"/>
      <c r="H45" s="373">
        <f>SUM(H43:I44)</f>
        <v>0</v>
      </c>
      <c r="I45" s="374"/>
      <c r="J45" s="373">
        <f>SUM(J43:K44)</f>
        <v>0</v>
      </c>
      <c r="K45" s="374"/>
      <c r="L45" s="373">
        <f>SUM(L43:M44)</f>
        <v>0</v>
      </c>
      <c r="M45" s="374"/>
      <c r="N45" s="373">
        <f>SUM(N43:O44)</f>
        <v>0</v>
      </c>
      <c r="O45" s="374"/>
      <c r="P45" s="38">
        <f t="shared" si="12"/>
        <v>0</v>
      </c>
      <c r="Q45" s="111">
        <f>P44+P43</f>
        <v>0</v>
      </c>
      <c r="R45" s="2"/>
      <c r="S45" s="2"/>
      <c r="T45" s="2"/>
    </row>
    <row r="46" spans="1:20" ht="15" customHeight="1" x14ac:dyDescent="0.3">
      <c r="A46" s="381"/>
      <c r="B46" s="382"/>
      <c r="C46" s="379" t="s">
        <v>42</v>
      </c>
      <c r="D46" s="379"/>
      <c r="E46" s="384"/>
      <c r="F46" s="330">
        <f>IF(F45&gt;25000,25000,F45)</f>
        <v>0</v>
      </c>
      <c r="G46" s="331"/>
      <c r="H46" s="330">
        <f>IF(F45+H45&lt;25000,H45,IF((25000-F45)&lt;0,0,25000-F45))</f>
        <v>0</v>
      </c>
      <c r="I46" s="331"/>
      <c r="J46" s="330">
        <f>IF(F45+H45+J45&lt;25000,J45,IF((25000-(F45+H45))&lt;0,0,25000-(F45+H45)))</f>
        <v>0</v>
      </c>
      <c r="K46" s="331"/>
      <c r="L46" s="330">
        <f>IF(F45+H45+J45+L45&lt;25000,L45,IF((25000-(F45+H45+J45))&lt;0,0,25000-(F45+H45+J45)))</f>
        <v>0</v>
      </c>
      <c r="M46" s="331"/>
      <c r="N46" s="330">
        <f>IF(F45+H45+J45+L45+N45&lt;25000,N45,IF((25000-(F45+H45+J45+L45))&lt;0,0,25000-(F45+H45+J45+L45)))</f>
        <v>0</v>
      </c>
      <c r="O46" s="331"/>
      <c r="P46" s="37">
        <f>SUM(F46:O46)</f>
        <v>0</v>
      </c>
      <c r="Q46" s="111"/>
      <c r="R46" s="2"/>
      <c r="S46" s="2"/>
      <c r="T46" s="2"/>
    </row>
    <row r="47" spans="1:20" ht="15" customHeight="1" x14ac:dyDescent="0.25">
      <c r="A47" s="368" t="s">
        <v>55</v>
      </c>
      <c r="B47" s="369"/>
      <c r="C47" s="370" t="s">
        <v>36</v>
      </c>
      <c r="D47" s="370"/>
      <c r="E47" s="371"/>
      <c r="F47" s="366"/>
      <c r="G47" s="367"/>
      <c r="H47" s="366"/>
      <c r="I47" s="367"/>
      <c r="J47" s="366"/>
      <c r="K47" s="367"/>
      <c r="L47" s="366"/>
      <c r="M47" s="367"/>
      <c r="N47" s="366"/>
      <c r="O47" s="367"/>
      <c r="P47" s="36">
        <f t="shared" si="12"/>
        <v>0</v>
      </c>
      <c r="Q47" s="111"/>
      <c r="R47" s="2"/>
      <c r="S47" s="2"/>
      <c r="T47" s="2"/>
    </row>
    <row r="48" spans="1:20" ht="15" customHeight="1" x14ac:dyDescent="0.25">
      <c r="A48" s="375" t="s">
        <v>41</v>
      </c>
      <c r="B48" s="376"/>
      <c r="C48" s="389" t="s">
        <v>37</v>
      </c>
      <c r="D48" s="389"/>
      <c r="E48" s="390"/>
      <c r="F48" s="377"/>
      <c r="G48" s="378"/>
      <c r="H48" s="377"/>
      <c r="I48" s="378"/>
      <c r="J48" s="377"/>
      <c r="K48" s="378"/>
      <c r="L48" s="377"/>
      <c r="M48" s="378"/>
      <c r="N48" s="377"/>
      <c r="O48" s="378"/>
      <c r="P48" s="27">
        <f t="shared" si="12"/>
        <v>0</v>
      </c>
      <c r="Q48" s="111"/>
      <c r="R48" s="2"/>
      <c r="S48" s="2"/>
      <c r="T48" s="2"/>
    </row>
    <row r="49" spans="1:20" ht="15" customHeight="1" x14ac:dyDescent="0.25">
      <c r="A49" s="375"/>
      <c r="B49" s="376"/>
      <c r="C49" s="386" t="s">
        <v>40</v>
      </c>
      <c r="D49" s="386"/>
      <c r="E49" s="386"/>
      <c r="F49" s="387">
        <f>SUM(F47:G48)</f>
        <v>0</v>
      </c>
      <c r="G49" s="388"/>
      <c r="H49" s="387">
        <f>SUM(H47:I48)</f>
        <v>0</v>
      </c>
      <c r="I49" s="388"/>
      <c r="J49" s="387">
        <f>SUM(J47:K48)</f>
        <v>0</v>
      </c>
      <c r="K49" s="388"/>
      <c r="L49" s="387">
        <f>SUM(L47:M48)</f>
        <v>0</v>
      </c>
      <c r="M49" s="388"/>
      <c r="N49" s="387">
        <f>SUM(N47:O48)</f>
        <v>0</v>
      </c>
      <c r="O49" s="388"/>
      <c r="P49" s="38">
        <f t="shared" si="12"/>
        <v>0</v>
      </c>
      <c r="Q49" s="111">
        <f>P47+P48</f>
        <v>0</v>
      </c>
      <c r="R49" s="2"/>
      <c r="S49" s="2"/>
      <c r="T49" s="2"/>
    </row>
    <row r="50" spans="1:20" ht="15" customHeight="1" x14ac:dyDescent="0.3">
      <c r="A50" s="381"/>
      <c r="B50" s="382"/>
      <c r="C50" s="379" t="s">
        <v>42</v>
      </c>
      <c r="D50" s="379"/>
      <c r="E50" s="379"/>
      <c r="F50" s="330">
        <f>IF(F49&gt;25000,25000,F49)</f>
        <v>0</v>
      </c>
      <c r="G50" s="331"/>
      <c r="H50" s="330">
        <f>IF(F49+H49&lt;25000,H49,IF((25000-F49)&lt;0,0,25000-F49))</f>
        <v>0</v>
      </c>
      <c r="I50" s="331"/>
      <c r="J50" s="330">
        <f>IF(F49+H49+J49&lt;25000,J49,IF((25000-(F49+H49))&lt;0,0,25000-(F49+H49)))</f>
        <v>0</v>
      </c>
      <c r="K50" s="331"/>
      <c r="L50" s="330">
        <f>IF(F49+H49+J49+L49&lt;25000,L49,IF((25000-(F49+H49+J49))&lt;0,0,25000-(F49+H49+J49)))</f>
        <v>0</v>
      </c>
      <c r="M50" s="331"/>
      <c r="N50" s="330">
        <f>IF(F49+H49+J49+L49+N49&lt;25000,N49,IF((25000-(F49+H49+J49+L49))&lt;0,0,25000-(F49+H49+J49+L49)))</f>
        <v>0</v>
      </c>
      <c r="O50" s="331"/>
      <c r="P50" s="37">
        <f>SUM(F50:O50)</f>
        <v>0</v>
      </c>
      <c r="Q50" s="111"/>
      <c r="R50" s="2"/>
      <c r="S50" s="2"/>
      <c r="T50" s="2"/>
    </row>
    <row r="51" spans="1:20" ht="15" customHeight="1" x14ac:dyDescent="0.25">
      <c r="A51" s="223" t="s">
        <v>21</v>
      </c>
      <c r="B51" s="224"/>
      <c r="C51" s="224"/>
      <c r="D51" s="224"/>
      <c r="E51" s="224"/>
      <c r="F51" s="199">
        <f>F41+F45+F49</f>
        <v>0</v>
      </c>
      <c r="G51" s="385"/>
      <c r="H51" s="199">
        <f>H41+H45+H49</f>
        <v>0</v>
      </c>
      <c r="I51" s="385"/>
      <c r="J51" s="199">
        <f>J41+J45+J49</f>
        <v>0</v>
      </c>
      <c r="K51" s="385"/>
      <c r="L51" s="199">
        <f>L41+L45+L49</f>
        <v>0</v>
      </c>
      <c r="M51" s="385"/>
      <c r="N51" s="199">
        <f>N41+N45+N49</f>
        <v>0</v>
      </c>
      <c r="O51" s="385"/>
      <c r="P51" s="17">
        <f>P41+P45+P49</f>
        <v>0</v>
      </c>
      <c r="Q51" s="55">
        <f>SUM(F51:O51)</f>
        <v>0</v>
      </c>
    </row>
    <row r="52" spans="1:20" ht="15" customHeight="1" x14ac:dyDescent="0.25">
      <c r="A52" s="129" t="s">
        <v>42</v>
      </c>
      <c r="B52" s="130"/>
      <c r="C52" s="130"/>
      <c r="D52" s="130"/>
      <c r="E52" s="130"/>
      <c r="F52" s="222">
        <f>F42+F46+F50</f>
        <v>0</v>
      </c>
      <c r="G52" s="132"/>
      <c r="H52" s="222">
        <f>H42+H46+H50</f>
        <v>0</v>
      </c>
      <c r="I52" s="133"/>
      <c r="J52" s="222">
        <f>J42+J46+J50</f>
        <v>0</v>
      </c>
      <c r="K52" s="133"/>
      <c r="L52" s="222">
        <f>L42+L46+L50</f>
        <v>0</v>
      </c>
      <c r="M52" s="133"/>
      <c r="N52" s="222">
        <f>N42+N46+N50</f>
        <v>0</v>
      </c>
      <c r="O52" s="133"/>
      <c r="P52" s="35">
        <f>SUM(F52:O52)</f>
        <v>0</v>
      </c>
      <c r="Q52" s="55">
        <f>P42+P46+P50</f>
        <v>0</v>
      </c>
    </row>
    <row r="53" spans="1:20" ht="15" customHeight="1" x14ac:dyDescent="0.25">
      <c r="A53" s="151" t="s">
        <v>26</v>
      </c>
      <c r="B53" s="152"/>
      <c r="C53" s="152"/>
      <c r="D53" s="152"/>
      <c r="E53" s="152"/>
      <c r="F53" s="152"/>
      <c r="G53" s="152"/>
      <c r="H53" s="152"/>
      <c r="I53" s="152"/>
      <c r="J53" s="152"/>
      <c r="K53" s="152"/>
      <c r="L53" s="152"/>
      <c r="M53" s="152"/>
      <c r="N53" s="152"/>
      <c r="O53" s="152"/>
      <c r="P53" s="153"/>
    </row>
    <row r="54" spans="1:20" ht="15" customHeight="1" x14ac:dyDescent="0.25">
      <c r="A54" s="136"/>
      <c r="B54" s="137"/>
      <c r="C54" s="137"/>
      <c r="D54" s="137"/>
      <c r="E54" s="137"/>
      <c r="F54" s="139"/>
      <c r="G54" s="140"/>
      <c r="H54" s="139"/>
      <c r="I54" s="140"/>
      <c r="J54" s="139"/>
      <c r="K54" s="140"/>
      <c r="L54" s="139"/>
      <c r="M54" s="140"/>
      <c r="N54" s="139"/>
      <c r="O54" s="140"/>
      <c r="P54" s="26">
        <f>SUM(F54:O54)</f>
        <v>0</v>
      </c>
    </row>
    <row r="55" spans="1:20" ht="15" customHeight="1" x14ac:dyDescent="0.25">
      <c r="A55" s="210"/>
      <c r="B55" s="211"/>
      <c r="C55" s="211"/>
      <c r="D55" s="211"/>
      <c r="E55" s="211"/>
      <c r="F55" s="212"/>
      <c r="G55" s="213"/>
      <c r="H55" s="212"/>
      <c r="I55" s="213"/>
      <c r="J55" s="212"/>
      <c r="K55" s="213"/>
      <c r="L55" s="212"/>
      <c r="M55" s="213"/>
      <c r="N55" s="212"/>
      <c r="O55" s="213"/>
      <c r="P55" s="26">
        <f>SUM(F55:O55)</f>
        <v>0</v>
      </c>
    </row>
    <row r="56" spans="1:20" ht="15" customHeight="1" thickBot="1" x14ac:dyDescent="0.3">
      <c r="A56" s="214" t="s">
        <v>27</v>
      </c>
      <c r="B56" s="215"/>
      <c r="C56" s="215"/>
      <c r="D56" s="215"/>
      <c r="E56" s="215"/>
      <c r="F56" s="216">
        <f>SUM(F54:G55)</f>
        <v>0</v>
      </c>
      <c r="G56" s="217"/>
      <c r="H56" s="216">
        <f>SUM(H54:I55)</f>
        <v>0</v>
      </c>
      <c r="I56" s="217"/>
      <c r="J56" s="216">
        <f>SUM(J54:K55)</f>
        <v>0</v>
      </c>
      <c r="K56" s="217"/>
      <c r="L56" s="216">
        <f>SUM(L54:M55)</f>
        <v>0</v>
      </c>
      <c r="M56" s="217"/>
      <c r="N56" s="216">
        <f>SUM(N54:O55)</f>
        <v>0</v>
      </c>
      <c r="O56" s="217"/>
      <c r="P56" s="16">
        <f>SUM(P54:P55)</f>
        <v>0</v>
      </c>
      <c r="Q56" s="58">
        <f>SUM(F56:O56)</f>
        <v>0</v>
      </c>
    </row>
    <row r="57" spans="1:20" ht="15" customHeight="1" x14ac:dyDescent="0.25">
      <c r="A57" s="393" t="s">
        <v>9</v>
      </c>
      <c r="B57" s="394"/>
      <c r="C57" s="394"/>
      <c r="D57" s="394"/>
      <c r="E57" s="394"/>
      <c r="F57" s="395">
        <f>F15+F23+F27+F32+F37+F51+F56</f>
        <v>0</v>
      </c>
      <c r="G57" s="396"/>
      <c r="H57" s="395">
        <f>H15+H23+H27+H32+H37+H51+H56</f>
        <v>0</v>
      </c>
      <c r="I57" s="396"/>
      <c r="J57" s="395">
        <f>J15+J23+J27+J32+J37+J51+J56</f>
        <v>0</v>
      </c>
      <c r="K57" s="396"/>
      <c r="L57" s="395">
        <f>L15+L23+L27+L32+L37+L51+L56</f>
        <v>0</v>
      </c>
      <c r="M57" s="396"/>
      <c r="N57" s="395">
        <f>N15+N23+N27+N32+N37+N51+N56</f>
        <v>0</v>
      </c>
      <c r="O57" s="396"/>
      <c r="P57" s="20">
        <f>SUM(F57:O57)</f>
        <v>0</v>
      </c>
      <c r="Q57" s="58">
        <f>P15+P23+P27+P32+P37+P51+P56</f>
        <v>0</v>
      </c>
    </row>
    <row r="58" spans="1:20" ht="15" customHeight="1" x14ac:dyDescent="0.25">
      <c r="A58" s="391" t="s">
        <v>63</v>
      </c>
      <c r="B58" s="392"/>
      <c r="C58" s="392"/>
      <c r="D58" s="392"/>
      <c r="E58" s="392"/>
      <c r="F58" s="201">
        <f>F57-F40-F44-F48</f>
        <v>0</v>
      </c>
      <c r="G58" s="140"/>
      <c r="H58" s="201">
        <f>H57-H40-H44-H48</f>
        <v>0</v>
      </c>
      <c r="I58" s="140"/>
      <c r="J58" s="201">
        <f>J57-J40-J44-J48</f>
        <v>0</v>
      </c>
      <c r="K58" s="140"/>
      <c r="L58" s="201">
        <f>L57-L40-L44-L48</f>
        <v>0</v>
      </c>
      <c r="M58" s="140"/>
      <c r="N58" s="201">
        <f>N57-N40-N44-N48</f>
        <v>0</v>
      </c>
      <c r="O58" s="140"/>
      <c r="P58" s="54">
        <f>P57-P40-P44-P48</f>
        <v>0</v>
      </c>
      <c r="Q58" s="55">
        <f>SUM(F58:O58)</f>
        <v>0</v>
      </c>
    </row>
    <row r="59" spans="1:20" ht="15" customHeight="1" x14ac:dyDescent="0.3">
      <c r="A59" s="158" t="s">
        <v>31</v>
      </c>
      <c r="B59" s="159"/>
      <c r="C59" s="159"/>
      <c r="D59" s="159"/>
      <c r="E59" s="159"/>
      <c r="F59" s="160">
        <f>F15+F23+F32+F37+F52+F56</f>
        <v>0</v>
      </c>
      <c r="G59" s="161"/>
      <c r="H59" s="160">
        <f>H15+H23+H32+H37+H52+H56</f>
        <v>0</v>
      </c>
      <c r="I59" s="161"/>
      <c r="J59" s="160">
        <f>J15+J23+J32+J37+J52+J56</f>
        <v>0</v>
      </c>
      <c r="K59" s="161"/>
      <c r="L59" s="160">
        <f>L15+L23+L32+L37+L52+L56</f>
        <v>0</v>
      </c>
      <c r="M59" s="161"/>
      <c r="N59" s="160">
        <f>N15+N23+N32+N37+N52+N56</f>
        <v>0</v>
      </c>
      <c r="O59" s="161"/>
      <c r="P59" s="11">
        <f>SUM(F59:O59)</f>
        <v>0</v>
      </c>
      <c r="Q59" s="110">
        <f>P15+P23+P32+P37+P52+P56</f>
        <v>0</v>
      </c>
      <c r="R59" s="34"/>
    </row>
    <row r="60" spans="1:20" ht="15" customHeight="1" x14ac:dyDescent="0.25">
      <c r="A60" s="223" t="s">
        <v>24</v>
      </c>
      <c r="B60" s="224"/>
      <c r="C60" s="224"/>
      <c r="D60" s="224"/>
      <c r="E60" s="28">
        <v>0.316</v>
      </c>
      <c r="F60" s="199">
        <f>F59*E60</f>
        <v>0</v>
      </c>
      <c r="G60" s="200"/>
      <c r="H60" s="397">
        <f>H59*E60</f>
        <v>0</v>
      </c>
      <c r="I60" s="398"/>
      <c r="J60" s="397">
        <f>J59*E60</f>
        <v>0</v>
      </c>
      <c r="K60" s="398"/>
      <c r="L60" s="397">
        <f>L59*E60</f>
        <v>0</v>
      </c>
      <c r="M60" s="398"/>
      <c r="N60" s="397">
        <f>N59*E60</f>
        <v>0</v>
      </c>
      <c r="O60" s="398"/>
      <c r="P60" s="17">
        <f>SUM(F60:O60)</f>
        <v>0</v>
      </c>
      <c r="Q60" s="110">
        <f>Q59*E60</f>
        <v>0</v>
      </c>
      <c r="R60" s="34"/>
    </row>
    <row r="61" spans="1:20" ht="15" customHeight="1" thickBot="1" x14ac:dyDescent="0.3">
      <c r="A61" s="154" t="s">
        <v>30</v>
      </c>
      <c r="B61" s="155"/>
      <c r="C61" s="155"/>
      <c r="D61" s="155"/>
      <c r="E61" s="155"/>
      <c r="F61" s="156">
        <f>F57+F60</f>
        <v>0</v>
      </c>
      <c r="G61" s="399"/>
      <c r="H61" s="156">
        <f>H57+H60</f>
        <v>0</v>
      </c>
      <c r="I61" s="399"/>
      <c r="J61" s="156">
        <f>J57+J60</f>
        <v>0</v>
      </c>
      <c r="K61" s="399"/>
      <c r="L61" s="156">
        <f>L57+L60</f>
        <v>0</v>
      </c>
      <c r="M61" s="399"/>
      <c r="N61" s="156">
        <f>N57+N60</f>
        <v>0</v>
      </c>
      <c r="O61" s="399"/>
      <c r="P61" s="18">
        <f>SUM(F61:O61)</f>
        <v>0</v>
      </c>
      <c r="Q61" s="58">
        <f>P57+P60</f>
        <v>0</v>
      </c>
    </row>
    <row r="62" spans="1:20" ht="13.8" thickTop="1" x14ac:dyDescent="0.25"/>
    <row r="63" spans="1:20" ht="13.8" x14ac:dyDescent="0.25">
      <c r="A63" s="203" t="s">
        <v>74</v>
      </c>
      <c r="B63" s="203"/>
      <c r="C63" s="203"/>
      <c r="D63" s="203"/>
      <c r="E63" s="203"/>
      <c r="F63" s="203"/>
      <c r="G63" s="203"/>
      <c r="H63" s="105"/>
    </row>
    <row r="64" spans="1:20" x14ac:dyDescent="0.25">
      <c r="A64" s="62"/>
      <c r="B64" s="62"/>
      <c r="C64" s="62"/>
      <c r="D64" s="62"/>
      <c r="E64" s="62"/>
      <c r="F64" s="62"/>
      <c r="G64" s="62"/>
      <c r="H64" s="62"/>
    </row>
    <row r="65" spans="1:8" ht="13.8" x14ac:dyDescent="0.25">
      <c r="A65" s="204" t="s">
        <v>45</v>
      </c>
      <c r="B65" s="204"/>
      <c r="C65" s="204"/>
      <c r="D65" s="204"/>
      <c r="E65" s="204"/>
      <c r="F65" s="204"/>
      <c r="G65" s="204"/>
      <c r="H65" s="106"/>
    </row>
    <row r="66" spans="1:8" ht="14.25" customHeight="1" x14ac:dyDescent="0.25">
      <c r="A66" s="205" t="s">
        <v>71</v>
      </c>
      <c r="B66" s="205"/>
      <c r="C66" s="205"/>
      <c r="D66" s="205"/>
      <c r="E66" s="205"/>
      <c r="F66" s="205"/>
      <c r="G66" s="205"/>
      <c r="H66" s="205"/>
    </row>
    <row r="67" spans="1:8" ht="13.8" x14ac:dyDescent="0.25">
      <c r="A67" s="106"/>
      <c r="B67" s="106"/>
      <c r="C67" s="106"/>
      <c r="D67" s="106"/>
      <c r="E67" s="106"/>
      <c r="F67" s="106"/>
      <c r="G67" s="106"/>
      <c r="H67" s="106"/>
    </row>
    <row r="68" spans="1:8" ht="12.75" customHeight="1" x14ac:dyDescent="0.25">
      <c r="A68" s="128" t="s">
        <v>46</v>
      </c>
      <c r="B68" s="128"/>
      <c r="C68" s="128"/>
      <c r="D68" s="128"/>
      <c r="E68" s="128"/>
      <c r="F68" s="128"/>
      <c r="G68" s="128"/>
      <c r="H68" s="128"/>
    </row>
    <row r="69" spans="1:8" ht="12.75" customHeight="1" x14ac:dyDescent="0.25">
      <c r="A69" s="128"/>
      <c r="B69" s="128"/>
      <c r="C69" s="128"/>
      <c r="D69" s="128"/>
      <c r="E69" s="128"/>
      <c r="F69" s="128"/>
      <c r="G69" s="128"/>
      <c r="H69" s="128"/>
    </row>
    <row r="70" spans="1:8" ht="12.75" customHeight="1" x14ac:dyDescent="0.25">
      <c r="A70" s="128"/>
      <c r="B70" s="128"/>
      <c r="C70" s="128"/>
      <c r="D70" s="128"/>
      <c r="E70" s="128"/>
      <c r="F70" s="128"/>
      <c r="G70" s="128"/>
      <c r="H70" s="128"/>
    </row>
    <row r="71" spans="1:8" ht="12.75" customHeight="1" x14ac:dyDescent="0.25">
      <c r="A71" s="128"/>
      <c r="B71" s="128"/>
      <c r="C71" s="128"/>
      <c r="D71" s="128"/>
      <c r="E71" s="128"/>
      <c r="F71" s="128"/>
      <c r="G71" s="128"/>
      <c r="H71" s="128"/>
    </row>
    <row r="72" spans="1:8" ht="13.8" x14ac:dyDescent="0.25">
      <c r="B72" s="107"/>
      <c r="C72" s="107"/>
      <c r="D72" s="107"/>
      <c r="E72" s="107"/>
      <c r="F72" s="107"/>
      <c r="G72" s="107"/>
      <c r="H72" s="107"/>
    </row>
  </sheetData>
  <mergeCells count="286">
    <mergeCell ref="J22:K22"/>
    <mergeCell ref="J23:K23"/>
    <mergeCell ref="N22:O22"/>
    <mergeCell ref="N23:O23"/>
    <mergeCell ref="L22:M22"/>
    <mergeCell ref="L23:M23"/>
    <mergeCell ref="A33:P33"/>
    <mergeCell ref="A28:P28"/>
    <mergeCell ref="A24:P24"/>
    <mergeCell ref="N29:O29"/>
    <mergeCell ref="N30:O30"/>
    <mergeCell ref="N31:O31"/>
    <mergeCell ref="N32:O32"/>
    <mergeCell ref="L31:M31"/>
    <mergeCell ref="J25:K25"/>
    <mergeCell ref="N25:O25"/>
    <mergeCell ref="L25:M25"/>
    <mergeCell ref="H29:I29"/>
    <mergeCell ref="A22:E22"/>
    <mergeCell ref="F22:G22"/>
    <mergeCell ref="H22:I22"/>
    <mergeCell ref="A26:E26"/>
    <mergeCell ref="F26:G26"/>
    <mergeCell ref="F27:G27"/>
    <mergeCell ref="F37:G37"/>
    <mergeCell ref="H37:I37"/>
    <mergeCell ref="C39:E39"/>
    <mergeCell ref="J41:K41"/>
    <mergeCell ref="L41:M41"/>
    <mergeCell ref="N41:O41"/>
    <mergeCell ref="J35:K35"/>
    <mergeCell ref="A37:E37"/>
    <mergeCell ref="H35:I35"/>
    <mergeCell ref="A36:E36"/>
    <mergeCell ref="F36:G36"/>
    <mergeCell ref="F39:G39"/>
    <mergeCell ref="H39:I39"/>
    <mergeCell ref="A35:E35"/>
    <mergeCell ref="F35:G35"/>
    <mergeCell ref="A39:B39"/>
    <mergeCell ref="A38:P38"/>
    <mergeCell ref="N36:O36"/>
    <mergeCell ref="N37:O37"/>
    <mergeCell ref="N39:O39"/>
    <mergeCell ref="N40:O40"/>
    <mergeCell ref="N42:O42"/>
    <mergeCell ref="N43:O43"/>
    <mergeCell ref="N35:O35"/>
    <mergeCell ref="L37:M37"/>
    <mergeCell ref="L39:M39"/>
    <mergeCell ref="L40:M40"/>
    <mergeCell ref="A16:P16"/>
    <mergeCell ref="A11:C11"/>
    <mergeCell ref="A12:C12"/>
    <mergeCell ref="A13:C13"/>
    <mergeCell ref="J15:K15"/>
    <mergeCell ref="J17:K17"/>
    <mergeCell ref="J18:K18"/>
    <mergeCell ref="A21:E21"/>
    <mergeCell ref="F21:G21"/>
    <mergeCell ref="H21:I21"/>
    <mergeCell ref="F20:G20"/>
    <mergeCell ref="H20:I20"/>
    <mergeCell ref="L21:M21"/>
    <mergeCell ref="L43:M43"/>
    <mergeCell ref="J21:K21"/>
    <mergeCell ref="H26:I26"/>
    <mergeCell ref="J40:K40"/>
    <mergeCell ref="J26:K26"/>
    <mergeCell ref="N45:O45"/>
    <mergeCell ref="N52:O52"/>
    <mergeCell ref="N54:O54"/>
    <mergeCell ref="N55:O55"/>
    <mergeCell ref="N56:O56"/>
    <mergeCell ref="N57:O57"/>
    <mergeCell ref="N44:O44"/>
    <mergeCell ref="L49:M49"/>
    <mergeCell ref="N49:O49"/>
    <mergeCell ref="L48:M48"/>
    <mergeCell ref="L50:M50"/>
    <mergeCell ref="N46:O46"/>
    <mergeCell ref="L55:M55"/>
    <mergeCell ref="L56:M56"/>
    <mergeCell ref="L57:M57"/>
    <mergeCell ref="L44:M44"/>
    <mergeCell ref="L46:M46"/>
    <mergeCell ref="L47:M47"/>
    <mergeCell ref="L45:M45"/>
    <mergeCell ref="N7:O7"/>
    <mergeCell ref="N15:O15"/>
    <mergeCell ref="N17:O17"/>
    <mergeCell ref="N18:O18"/>
    <mergeCell ref="N20:O20"/>
    <mergeCell ref="N21:O21"/>
    <mergeCell ref="L51:M51"/>
    <mergeCell ref="L52:M52"/>
    <mergeCell ref="L54:M54"/>
    <mergeCell ref="L35:M35"/>
    <mergeCell ref="L36:M36"/>
    <mergeCell ref="L42:M42"/>
    <mergeCell ref="A8:O8"/>
    <mergeCell ref="N34:O34"/>
    <mergeCell ref="N26:O26"/>
    <mergeCell ref="N27:O27"/>
    <mergeCell ref="J20:K20"/>
    <mergeCell ref="A18:E18"/>
    <mergeCell ref="F18:G18"/>
    <mergeCell ref="H18:I18"/>
    <mergeCell ref="A20:E20"/>
    <mergeCell ref="J27:K27"/>
    <mergeCell ref="J29:K29"/>
    <mergeCell ref="J30:K30"/>
    <mergeCell ref="N60:O60"/>
    <mergeCell ref="N61:O61"/>
    <mergeCell ref="N47:O47"/>
    <mergeCell ref="N59:O59"/>
    <mergeCell ref="A53:P53"/>
    <mergeCell ref="J57:K57"/>
    <mergeCell ref="J59:K59"/>
    <mergeCell ref="J60:K60"/>
    <mergeCell ref="H55:I55"/>
    <mergeCell ref="C47:E47"/>
    <mergeCell ref="F47:G47"/>
    <mergeCell ref="H47:I47"/>
    <mergeCell ref="C48:E48"/>
    <mergeCell ref="A48:B50"/>
    <mergeCell ref="N48:O48"/>
    <mergeCell ref="N50:O50"/>
    <mergeCell ref="N51:O51"/>
    <mergeCell ref="L61:M61"/>
    <mergeCell ref="J61:K61"/>
    <mergeCell ref="J49:K49"/>
    <mergeCell ref="H56:I56"/>
    <mergeCell ref="J55:K55"/>
    <mergeCell ref="J56:K56"/>
    <mergeCell ref="H49:I49"/>
    <mergeCell ref="L7:M7"/>
    <mergeCell ref="L15:M15"/>
    <mergeCell ref="L17:M17"/>
    <mergeCell ref="L18:M18"/>
    <mergeCell ref="L20:M20"/>
    <mergeCell ref="J50:K50"/>
    <mergeCell ref="J51:K51"/>
    <mergeCell ref="J52:K52"/>
    <mergeCell ref="J54:K54"/>
    <mergeCell ref="J45:K45"/>
    <mergeCell ref="L30:M30"/>
    <mergeCell ref="L26:M26"/>
    <mergeCell ref="L32:M32"/>
    <mergeCell ref="L34:M34"/>
    <mergeCell ref="L27:M27"/>
    <mergeCell ref="L29:M29"/>
    <mergeCell ref="J31:K31"/>
    <mergeCell ref="J32:K32"/>
    <mergeCell ref="J42:K42"/>
    <mergeCell ref="J43:K43"/>
    <mergeCell ref="J44:K44"/>
    <mergeCell ref="J46:K46"/>
    <mergeCell ref="J47:K47"/>
    <mergeCell ref="J48:K48"/>
    <mergeCell ref="J34:K34"/>
    <mergeCell ref="L59:M59"/>
    <mergeCell ref="L60:M60"/>
    <mergeCell ref="J36:K36"/>
    <mergeCell ref="J37:K37"/>
    <mergeCell ref="J39:K39"/>
    <mergeCell ref="C40:E40"/>
    <mergeCell ref="F40:G40"/>
    <mergeCell ref="H48:I48"/>
    <mergeCell ref="C41:E41"/>
    <mergeCell ref="F41:G41"/>
    <mergeCell ref="H41:I41"/>
    <mergeCell ref="C44:E44"/>
    <mergeCell ref="F44:G44"/>
    <mergeCell ref="F57:G57"/>
    <mergeCell ref="H57:I57"/>
    <mergeCell ref="A59:E59"/>
    <mergeCell ref="F59:G59"/>
    <mergeCell ref="H59:I59"/>
    <mergeCell ref="A55:E55"/>
    <mergeCell ref="F55:G55"/>
    <mergeCell ref="F48:G48"/>
    <mergeCell ref="C49:E49"/>
    <mergeCell ref="F49:G49"/>
    <mergeCell ref="A47:B47"/>
    <mergeCell ref="H40:I40"/>
    <mergeCell ref="C42:E42"/>
    <mergeCell ref="F42:G42"/>
    <mergeCell ref="H42:I42"/>
    <mergeCell ref="C43:E43"/>
    <mergeCell ref="F43:G43"/>
    <mergeCell ref="H43:I43"/>
    <mergeCell ref="H46:I46"/>
    <mergeCell ref="A43:B43"/>
    <mergeCell ref="C46:E46"/>
    <mergeCell ref="F46:G46"/>
    <mergeCell ref="A44:B46"/>
    <mergeCell ref="A40:B42"/>
    <mergeCell ref="H44:I44"/>
    <mergeCell ref="C45:E45"/>
    <mergeCell ref="F45:G45"/>
    <mergeCell ref="H45:I45"/>
    <mergeCell ref="A56:E56"/>
    <mergeCell ref="F56:G56"/>
    <mergeCell ref="A52:E52"/>
    <mergeCell ref="F52:G52"/>
    <mergeCell ref="H52:I52"/>
    <mergeCell ref="A54:E54"/>
    <mergeCell ref="F54:G54"/>
    <mergeCell ref="H54:I54"/>
    <mergeCell ref="C50:E50"/>
    <mergeCell ref="F50:G50"/>
    <mergeCell ref="H50:I50"/>
    <mergeCell ref="A51:E51"/>
    <mergeCell ref="F51:G51"/>
    <mergeCell ref="H51:I51"/>
    <mergeCell ref="A63:G63"/>
    <mergeCell ref="A65:G65"/>
    <mergeCell ref="A66:H66"/>
    <mergeCell ref="A23:E23"/>
    <mergeCell ref="F23:G23"/>
    <mergeCell ref="H23:I23"/>
    <mergeCell ref="A25:E25"/>
    <mergeCell ref="F25:G25"/>
    <mergeCell ref="H25:I25"/>
    <mergeCell ref="A29:E29"/>
    <mergeCell ref="F29:G29"/>
    <mergeCell ref="H36:I36"/>
    <mergeCell ref="A32:E32"/>
    <mergeCell ref="F32:G32"/>
    <mergeCell ref="H32:I32"/>
    <mergeCell ref="A34:E34"/>
    <mergeCell ref="F34:G34"/>
    <mergeCell ref="H34:I34"/>
    <mergeCell ref="A60:D60"/>
    <mergeCell ref="F60:G60"/>
    <mergeCell ref="H60:I60"/>
    <mergeCell ref="A61:E61"/>
    <mergeCell ref="F61:G61"/>
    <mergeCell ref="H61:I61"/>
    <mergeCell ref="A57:E57"/>
    <mergeCell ref="A1:P1"/>
    <mergeCell ref="A6:P6"/>
    <mergeCell ref="A7:E7"/>
    <mergeCell ref="F7:G7"/>
    <mergeCell ref="H7:I7"/>
    <mergeCell ref="P7:P8"/>
    <mergeCell ref="A14:E14"/>
    <mergeCell ref="A17:E17"/>
    <mergeCell ref="F17:G17"/>
    <mergeCell ref="H17:I17"/>
    <mergeCell ref="A9:C9"/>
    <mergeCell ref="A10:C10"/>
    <mergeCell ref="J7:K7"/>
    <mergeCell ref="A15:E15"/>
    <mergeCell ref="F15:G15"/>
    <mergeCell ref="H15:I15"/>
    <mergeCell ref="D2:N2"/>
    <mergeCell ref="D3:N3"/>
    <mergeCell ref="D4:N4"/>
    <mergeCell ref="C5:F5"/>
    <mergeCell ref="H5:K5"/>
    <mergeCell ref="A2:B5"/>
    <mergeCell ref="L5:N5"/>
    <mergeCell ref="A68:H71"/>
    <mergeCell ref="O2:P5"/>
    <mergeCell ref="A19:E19"/>
    <mergeCell ref="F19:G19"/>
    <mergeCell ref="H19:I19"/>
    <mergeCell ref="J19:K19"/>
    <mergeCell ref="L19:M19"/>
    <mergeCell ref="N19:O19"/>
    <mergeCell ref="A58:E58"/>
    <mergeCell ref="F58:G58"/>
    <mergeCell ref="H58:I58"/>
    <mergeCell ref="J58:K58"/>
    <mergeCell ref="L58:M58"/>
    <mergeCell ref="N58:O58"/>
    <mergeCell ref="A30:E30"/>
    <mergeCell ref="F30:G30"/>
    <mergeCell ref="H30:I30"/>
    <mergeCell ref="A31:E31"/>
    <mergeCell ref="F31:G31"/>
    <mergeCell ref="H31:I31"/>
    <mergeCell ref="A27:E27"/>
    <mergeCell ref="H27:I27"/>
  </mergeCells>
  <printOptions horizontalCentered="1"/>
  <pageMargins left="0" right="0" top="0.25" bottom="0" header="0.3" footer="0.3"/>
  <pageSetup scale="6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6">
    <pageSetUpPr fitToPage="1"/>
  </sheetPr>
  <dimension ref="A1:S74"/>
  <sheetViews>
    <sheetView tabSelected="1" showWhiteSpace="0" topLeftCell="F40" zoomScaleNormal="100" workbookViewId="0">
      <selection activeCell="A50" sqref="A50:B52"/>
    </sheetView>
  </sheetViews>
  <sheetFormatPr defaultColWidth="8.88671875" defaultRowHeight="13.2" x14ac:dyDescent="0.25"/>
  <cols>
    <col min="1" max="1" width="15.44140625" customWidth="1"/>
    <col min="2" max="2" width="12.44140625" customWidth="1"/>
    <col min="3" max="3" width="12.109375" customWidth="1"/>
    <col min="4" max="4" width="8.6640625" customWidth="1"/>
    <col min="5" max="5" width="15.109375" customWidth="1"/>
    <col min="6" max="6" width="14.33203125" customWidth="1"/>
    <col min="7" max="7" width="14.44140625" customWidth="1"/>
    <col min="8" max="8" width="14.33203125" customWidth="1"/>
    <col min="9" max="9" width="14.44140625" customWidth="1"/>
    <col min="10" max="10" width="14.33203125" customWidth="1"/>
    <col min="11" max="11" width="14.44140625" customWidth="1"/>
    <col min="12" max="12" width="14.33203125" customWidth="1"/>
    <col min="13" max="13" width="14.44140625" customWidth="1"/>
    <col min="14" max="14" width="14.33203125" customWidth="1"/>
    <col min="15" max="15" width="14.44140625" customWidth="1"/>
    <col min="16" max="16" width="14.88671875" customWidth="1"/>
    <col min="17" max="17" width="11.109375" bestFit="1" customWidth="1"/>
    <col min="18" max="18" width="12.6640625" bestFit="1" customWidth="1"/>
  </cols>
  <sheetData>
    <row r="1" spans="1:16" ht="15.6" x14ac:dyDescent="0.3">
      <c r="A1" s="185" t="s">
        <v>72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P1" s="185"/>
    </row>
    <row r="2" spans="1:16" ht="13.8" x14ac:dyDescent="0.25">
      <c r="A2" s="348"/>
      <c r="B2" s="348"/>
      <c r="C2" s="48" t="s">
        <v>3</v>
      </c>
      <c r="D2" s="197" t="s">
        <v>60</v>
      </c>
      <c r="E2" s="197"/>
      <c r="F2" s="197"/>
      <c r="G2" s="197"/>
      <c r="H2" s="197"/>
      <c r="I2" s="197"/>
      <c r="J2" s="197"/>
      <c r="K2" s="197"/>
      <c r="L2" s="197"/>
      <c r="M2" s="197"/>
      <c r="N2" s="197"/>
      <c r="O2" s="348"/>
      <c r="P2" s="348"/>
    </row>
    <row r="3" spans="1:16" ht="13.8" x14ac:dyDescent="0.25">
      <c r="A3" s="348"/>
      <c r="B3" s="348"/>
      <c r="C3" s="50" t="s">
        <v>68</v>
      </c>
      <c r="D3" s="198" t="s">
        <v>59</v>
      </c>
      <c r="E3" s="198"/>
      <c r="F3" s="198"/>
      <c r="G3" s="198"/>
      <c r="H3" s="198"/>
      <c r="I3" s="198"/>
      <c r="J3" s="198"/>
      <c r="K3" s="198"/>
      <c r="L3" s="198"/>
      <c r="M3" s="198"/>
      <c r="N3" s="198"/>
      <c r="O3" s="348"/>
      <c r="P3" s="348"/>
    </row>
    <row r="4" spans="1:16" ht="13.8" x14ac:dyDescent="0.25">
      <c r="A4" s="348"/>
      <c r="B4" s="348"/>
      <c r="C4" s="50" t="s">
        <v>4</v>
      </c>
      <c r="D4" s="198" t="s">
        <v>57</v>
      </c>
      <c r="E4" s="198"/>
      <c r="F4" s="198"/>
      <c r="G4" s="198"/>
      <c r="H4" s="198"/>
      <c r="I4" s="198"/>
      <c r="J4" s="198"/>
      <c r="K4" s="198"/>
      <c r="L4" s="198"/>
      <c r="M4" s="198"/>
      <c r="N4" s="198"/>
      <c r="O4" s="348"/>
      <c r="P4" s="348"/>
    </row>
    <row r="5" spans="1:16" ht="13.8" x14ac:dyDescent="0.25">
      <c r="A5" s="348"/>
      <c r="B5" s="348"/>
      <c r="C5" s="348"/>
      <c r="D5" s="348"/>
      <c r="E5" s="348"/>
      <c r="F5" s="348"/>
      <c r="G5" s="48" t="s">
        <v>5</v>
      </c>
      <c r="H5" s="349">
        <v>44501</v>
      </c>
      <c r="I5" s="349"/>
      <c r="J5" s="349"/>
      <c r="K5" s="350"/>
      <c r="L5" s="350"/>
      <c r="M5" s="51"/>
      <c r="N5" s="51"/>
      <c r="O5" s="348"/>
      <c r="P5" s="348"/>
    </row>
    <row r="6" spans="1:16" s="1" customFormat="1" ht="13.8" x14ac:dyDescent="0.25">
      <c r="A6" s="188"/>
      <c r="B6" s="188"/>
      <c r="C6" s="188"/>
      <c r="D6" s="188"/>
      <c r="E6" s="188"/>
      <c r="F6" s="188"/>
      <c r="G6" s="188"/>
      <c r="H6" s="188"/>
      <c r="I6" s="188"/>
      <c r="J6" s="188"/>
      <c r="K6" s="188"/>
      <c r="L6" s="188"/>
      <c r="M6" s="188"/>
      <c r="N6" s="188"/>
      <c r="O6" s="188"/>
      <c r="P6" s="188"/>
    </row>
    <row r="7" spans="1:16" ht="13.8" x14ac:dyDescent="0.25">
      <c r="A7" s="351"/>
      <c r="B7" s="351"/>
      <c r="C7" s="351"/>
      <c r="D7" s="351"/>
      <c r="E7" s="352"/>
      <c r="F7" s="191" t="s">
        <v>10</v>
      </c>
      <c r="G7" s="192"/>
      <c r="H7" s="191" t="s">
        <v>43</v>
      </c>
      <c r="I7" s="192"/>
      <c r="J7" s="191" t="s">
        <v>14</v>
      </c>
      <c r="K7" s="192"/>
      <c r="L7" s="191" t="s">
        <v>15</v>
      </c>
      <c r="M7" s="192"/>
      <c r="N7" s="191" t="s">
        <v>16</v>
      </c>
      <c r="O7" s="192"/>
      <c r="P7" s="193" t="s">
        <v>13</v>
      </c>
    </row>
    <row r="8" spans="1:16" ht="44.25" customHeight="1" x14ac:dyDescent="0.25">
      <c r="A8" s="353" t="s">
        <v>77</v>
      </c>
      <c r="B8" s="354"/>
      <c r="C8" s="354"/>
      <c r="D8" s="354"/>
      <c r="E8" s="354"/>
      <c r="F8" s="354"/>
      <c r="G8" s="354"/>
      <c r="H8" s="354"/>
      <c r="I8" s="354"/>
      <c r="J8" s="354"/>
      <c r="K8" s="354"/>
      <c r="L8" s="354"/>
      <c r="M8" s="354"/>
      <c r="N8" s="354"/>
      <c r="O8" s="401"/>
      <c r="P8" s="194"/>
    </row>
    <row r="9" spans="1:16" ht="26.4" x14ac:dyDescent="0.25">
      <c r="A9" s="165" t="s">
        <v>0</v>
      </c>
      <c r="B9" s="166"/>
      <c r="C9" s="167"/>
      <c r="D9" s="30" t="s">
        <v>2</v>
      </c>
      <c r="E9" s="30" t="s">
        <v>25</v>
      </c>
      <c r="F9" s="31" t="s">
        <v>1</v>
      </c>
      <c r="G9" s="32" t="s">
        <v>73</v>
      </c>
      <c r="H9" s="31" t="s">
        <v>1</v>
      </c>
      <c r="I9" s="32" t="s">
        <v>73</v>
      </c>
      <c r="J9" s="31" t="s">
        <v>1</v>
      </c>
      <c r="K9" s="32" t="s">
        <v>73</v>
      </c>
      <c r="L9" s="31" t="s">
        <v>1</v>
      </c>
      <c r="M9" s="32" t="s">
        <v>73</v>
      </c>
      <c r="N9" s="31" t="s">
        <v>1</v>
      </c>
      <c r="O9" s="32" t="s">
        <v>73</v>
      </c>
      <c r="P9" s="21"/>
    </row>
    <row r="10" spans="1:16" ht="15" customHeight="1" x14ac:dyDescent="0.25">
      <c r="A10" s="168" t="s">
        <v>58</v>
      </c>
      <c r="B10" s="169"/>
      <c r="C10" s="170"/>
      <c r="D10" s="39">
        <v>0.2</v>
      </c>
      <c r="E10" s="40">
        <v>250000</v>
      </c>
      <c r="F10" s="41">
        <f t="shared" ref="F10:F14" si="0">IF(E10&gt;199299.99,(199300*D10),D10*E10)</f>
        <v>39860</v>
      </c>
      <c r="G10" s="42">
        <f>F10*0.302</f>
        <v>12037.72</v>
      </c>
      <c r="H10" s="41">
        <f>IF(E10&gt;199299.99,F10,IF(E10*1.03&gt;199299.99,(199300*D10),F10*1.03))</f>
        <v>39860</v>
      </c>
      <c r="I10" s="42">
        <f>H10*0.302</f>
        <v>12037.72</v>
      </c>
      <c r="J10" s="41">
        <f t="shared" ref="J10:J14" si="1">IF(E10&gt;199299.99,F10,IF((E10*1.03*1.03)&gt;199299.99,(199300*D10),H10*1.03))</f>
        <v>39860</v>
      </c>
      <c r="K10" s="42">
        <f>J10*0.302</f>
        <v>12037.72</v>
      </c>
      <c r="L10" s="41">
        <f t="shared" ref="L10:L14" si="2">IF(E10&gt;199299.99,F10,IF(E10*1.03*1.03*1.03&gt;199299.99,(199300*D10),J10*1.03))</f>
        <v>39860</v>
      </c>
      <c r="M10" s="42">
        <f>L10*0.302</f>
        <v>12037.72</v>
      </c>
      <c r="N10" s="41">
        <f t="shared" ref="N10:N14" si="3">IF(E10&gt;199299.99,F10,IF(E10*1.03*1.03*1.03*1.03&gt;199299.99,(199300*D10),L10*1.03))</f>
        <v>39860</v>
      </c>
      <c r="O10" s="42">
        <f>N10*0.302</f>
        <v>12037.72</v>
      </c>
      <c r="P10" s="23">
        <f t="shared" ref="P10:P14" si="4">SUM(F10:O10)</f>
        <v>259488.6</v>
      </c>
    </row>
    <row r="11" spans="1:16" ht="15" customHeight="1" x14ac:dyDescent="0.25">
      <c r="A11" s="162" t="s">
        <v>17</v>
      </c>
      <c r="B11" s="163"/>
      <c r="C11" s="164"/>
      <c r="D11" s="43">
        <v>0.2</v>
      </c>
      <c r="E11" s="33">
        <v>180000</v>
      </c>
      <c r="F11" s="22">
        <f t="shared" si="0"/>
        <v>36000</v>
      </c>
      <c r="G11" s="42">
        <f t="shared" ref="G11:G14" si="5">F11*0.302</f>
        <v>10872</v>
      </c>
      <c r="H11" s="22">
        <f>IF(E11&gt;199299.99,F11,IF(E11*1.03&gt;199299.99,(199300*D11),F11*1.03))</f>
        <v>37080</v>
      </c>
      <c r="I11" s="42">
        <f t="shared" ref="I11:I14" si="6">H11*0.302</f>
        <v>11198.16</v>
      </c>
      <c r="J11" s="22">
        <f t="shared" si="1"/>
        <v>38192.400000000001</v>
      </c>
      <c r="K11" s="42">
        <f t="shared" ref="K11:K14" si="7">J11*0.302</f>
        <v>11534.104800000001</v>
      </c>
      <c r="L11" s="22">
        <f t="shared" si="2"/>
        <v>39338.172000000006</v>
      </c>
      <c r="M11" s="42">
        <f t="shared" ref="M11:M14" si="8">L11*0.302</f>
        <v>11880.127944000002</v>
      </c>
      <c r="N11" s="22">
        <f t="shared" si="3"/>
        <v>39860</v>
      </c>
      <c r="O11" s="42">
        <f t="shared" ref="O11:O14" si="9">N11*0.302</f>
        <v>12037.72</v>
      </c>
      <c r="P11" s="23">
        <f t="shared" si="4"/>
        <v>247992.684744</v>
      </c>
    </row>
    <row r="12" spans="1:16" ht="15" customHeight="1" x14ac:dyDescent="0.25">
      <c r="A12" s="162" t="s">
        <v>48</v>
      </c>
      <c r="B12" s="163"/>
      <c r="C12" s="164"/>
      <c r="D12" s="43">
        <v>0.1</v>
      </c>
      <c r="E12" s="44">
        <v>80000</v>
      </c>
      <c r="F12" s="22">
        <f t="shared" si="0"/>
        <v>8000</v>
      </c>
      <c r="G12" s="42">
        <f t="shared" si="5"/>
        <v>2416</v>
      </c>
      <c r="H12" s="22">
        <f>IF(E12&gt;199299.99,F12,IF(E12*1.03&gt;199299.99,(199300*D12),F12*1.03))</f>
        <v>8240</v>
      </c>
      <c r="I12" s="42">
        <f t="shared" si="6"/>
        <v>2488.48</v>
      </c>
      <c r="J12" s="22">
        <f t="shared" si="1"/>
        <v>8487.2000000000007</v>
      </c>
      <c r="K12" s="42">
        <f t="shared" si="7"/>
        <v>2563.1343999999999</v>
      </c>
      <c r="L12" s="22">
        <f t="shared" si="2"/>
        <v>8741.8160000000007</v>
      </c>
      <c r="M12" s="42">
        <f t="shared" si="8"/>
        <v>2640.0284320000001</v>
      </c>
      <c r="N12" s="22">
        <f t="shared" si="3"/>
        <v>9004.0704800000003</v>
      </c>
      <c r="O12" s="42">
        <f t="shared" si="9"/>
        <v>2719.2292849599999</v>
      </c>
      <c r="P12" s="23">
        <f t="shared" si="4"/>
        <v>55299.958596960001</v>
      </c>
    </row>
    <row r="13" spans="1:16" s="1" customFormat="1" ht="15" customHeight="1" x14ac:dyDescent="0.25">
      <c r="A13" s="162" t="s">
        <v>19</v>
      </c>
      <c r="B13" s="163"/>
      <c r="C13" s="164"/>
      <c r="D13" s="43">
        <v>0.1</v>
      </c>
      <c r="E13" s="44">
        <v>45000</v>
      </c>
      <c r="F13" s="22">
        <f t="shared" si="0"/>
        <v>4500</v>
      </c>
      <c r="G13" s="42">
        <f t="shared" si="5"/>
        <v>1359</v>
      </c>
      <c r="H13" s="22">
        <f>IF(E13&gt;199299.99,F13,IF(E13*1.03&gt;199299.99,(199300*D13),F13*1.03))</f>
        <v>4635</v>
      </c>
      <c r="I13" s="42">
        <f t="shared" si="6"/>
        <v>1399.77</v>
      </c>
      <c r="J13" s="22">
        <f t="shared" si="1"/>
        <v>4774.05</v>
      </c>
      <c r="K13" s="42">
        <f t="shared" si="7"/>
        <v>1441.7631000000001</v>
      </c>
      <c r="L13" s="22">
        <f t="shared" si="2"/>
        <v>4917.2715000000007</v>
      </c>
      <c r="M13" s="42">
        <f t="shared" si="8"/>
        <v>1485.0159930000002</v>
      </c>
      <c r="N13" s="22">
        <f t="shared" si="3"/>
        <v>5064.7896450000007</v>
      </c>
      <c r="O13" s="42">
        <f t="shared" si="9"/>
        <v>1529.5664727900003</v>
      </c>
      <c r="P13" s="23">
        <f t="shared" si="4"/>
        <v>31106.226710790001</v>
      </c>
    </row>
    <row r="14" spans="1:16" s="1" customFormat="1" ht="15" customHeight="1" x14ac:dyDescent="0.25">
      <c r="A14" s="162" t="s">
        <v>18</v>
      </c>
      <c r="B14" s="163"/>
      <c r="C14" s="164"/>
      <c r="D14" s="43">
        <v>0.4</v>
      </c>
      <c r="E14" s="44">
        <v>65000</v>
      </c>
      <c r="F14" s="22">
        <f t="shared" si="0"/>
        <v>26000</v>
      </c>
      <c r="G14" s="42">
        <f t="shared" si="5"/>
        <v>7852</v>
      </c>
      <c r="H14" s="22">
        <f>IF(E14&gt;199299.99,F14,IF(E14*D14*1.03&gt;199299.99,(199300*D14),F14*1.03))</f>
        <v>26780</v>
      </c>
      <c r="I14" s="42">
        <f t="shared" si="6"/>
        <v>8087.5599999999995</v>
      </c>
      <c r="J14" s="22">
        <f t="shared" si="1"/>
        <v>27583.4</v>
      </c>
      <c r="K14" s="42">
        <f t="shared" si="7"/>
        <v>8330.1867999999995</v>
      </c>
      <c r="L14" s="22">
        <f t="shared" si="2"/>
        <v>28410.902000000002</v>
      </c>
      <c r="M14" s="42">
        <f t="shared" si="8"/>
        <v>8580.0924040000009</v>
      </c>
      <c r="N14" s="22">
        <f t="shared" si="3"/>
        <v>29263.229060000001</v>
      </c>
      <c r="O14" s="42">
        <f t="shared" si="9"/>
        <v>8837.4951761200009</v>
      </c>
      <c r="P14" s="23">
        <f t="shared" si="4"/>
        <v>179724.86544011999</v>
      </c>
    </row>
    <row r="15" spans="1:16" ht="15" customHeight="1" x14ac:dyDescent="0.25">
      <c r="A15" s="178" t="s">
        <v>6</v>
      </c>
      <c r="B15" s="179"/>
      <c r="C15" s="179"/>
      <c r="D15" s="179"/>
      <c r="E15" s="180"/>
      <c r="F15" s="5">
        <f>SUM(F10:F14)</f>
        <v>114360</v>
      </c>
      <c r="G15" s="10">
        <f>SUM(G10:G14)</f>
        <v>34536.720000000001</v>
      </c>
      <c r="H15" s="5">
        <f>SUM(H10:H14)</f>
        <v>116595</v>
      </c>
      <c r="I15" s="10">
        <f>SUM(I10:I14)</f>
        <v>35211.689999999995</v>
      </c>
      <c r="J15" s="5">
        <f>SUM(J10:J14)</f>
        <v>118897.04999999999</v>
      </c>
      <c r="K15" s="10">
        <f>SUM(K10:K14)</f>
        <v>35906.909100000004</v>
      </c>
      <c r="L15" s="5">
        <f>SUM(L10:L14)</f>
        <v>121268.16150000002</v>
      </c>
      <c r="M15" s="10">
        <f>SUM(M10:M14)</f>
        <v>36622.984773000004</v>
      </c>
      <c r="N15" s="5">
        <f>SUM(N10:N14)</f>
        <v>123052.08918499999</v>
      </c>
      <c r="O15" s="10">
        <f>SUM(O10:O14)</f>
        <v>37161.73093387</v>
      </c>
      <c r="P15" s="6"/>
    </row>
    <row r="16" spans="1:16" ht="15" customHeight="1" x14ac:dyDescent="0.25">
      <c r="A16" s="181" t="s">
        <v>47</v>
      </c>
      <c r="B16" s="182"/>
      <c r="C16" s="182"/>
      <c r="D16" s="182"/>
      <c r="E16" s="183"/>
      <c r="F16" s="184">
        <f>F15+G15</f>
        <v>148896.72</v>
      </c>
      <c r="G16" s="183"/>
      <c r="H16" s="184">
        <f>H15+I15</f>
        <v>151806.69</v>
      </c>
      <c r="I16" s="183"/>
      <c r="J16" s="184">
        <f>J15+K15</f>
        <v>154803.95909999998</v>
      </c>
      <c r="K16" s="183"/>
      <c r="L16" s="184">
        <f>L15+M15</f>
        <v>157891.14627300002</v>
      </c>
      <c r="M16" s="183"/>
      <c r="N16" s="184">
        <f>N15+O15</f>
        <v>160213.82011887</v>
      </c>
      <c r="O16" s="183"/>
      <c r="P16" s="19">
        <f>SUM(P10:P14)</f>
        <v>773612.33549186995</v>
      </c>
    </row>
    <row r="17" spans="1:16" ht="15" customHeight="1" x14ac:dyDescent="0.25">
      <c r="A17" s="176" t="s">
        <v>23</v>
      </c>
      <c r="B17" s="177"/>
      <c r="C17" s="177"/>
      <c r="D17" s="177"/>
      <c r="E17" s="177"/>
      <c r="F17" s="177"/>
      <c r="G17" s="177"/>
      <c r="H17" s="177"/>
      <c r="I17" s="177"/>
      <c r="J17" s="177"/>
      <c r="K17" s="177"/>
      <c r="L17" s="177"/>
      <c r="M17" s="177"/>
      <c r="N17" s="177"/>
      <c r="O17" s="177"/>
      <c r="P17" s="355"/>
    </row>
    <row r="18" spans="1:16" ht="15" customHeight="1" x14ac:dyDescent="0.25">
      <c r="A18" s="136" t="s">
        <v>49</v>
      </c>
      <c r="B18" s="137"/>
      <c r="C18" s="137"/>
      <c r="D18" s="137"/>
      <c r="E18" s="138"/>
      <c r="F18" s="139">
        <v>3000</v>
      </c>
      <c r="G18" s="140"/>
      <c r="H18" s="139">
        <v>3000</v>
      </c>
      <c r="I18" s="140"/>
      <c r="J18" s="139">
        <v>3000</v>
      </c>
      <c r="K18" s="140"/>
      <c r="L18" s="139">
        <v>3000</v>
      </c>
      <c r="M18" s="140"/>
      <c r="N18" s="139">
        <v>3000</v>
      </c>
      <c r="O18" s="140"/>
      <c r="P18" s="24">
        <f t="shared" ref="P18:P23" si="10">SUM(F18:O18)</f>
        <v>15000</v>
      </c>
    </row>
    <row r="19" spans="1:16" ht="15" customHeight="1" x14ac:dyDescent="0.25">
      <c r="A19" s="136" t="s">
        <v>50</v>
      </c>
      <c r="B19" s="137"/>
      <c r="C19" s="137"/>
      <c r="D19" s="137"/>
      <c r="E19" s="138"/>
      <c r="F19" s="139">
        <v>5000</v>
      </c>
      <c r="G19" s="140"/>
      <c r="H19" s="139">
        <v>5000</v>
      </c>
      <c r="I19" s="140"/>
      <c r="J19" s="139">
        <v>5000</v>
      </c>
      <c r="K19" s="140"/>
      <c r="L19" s="139">
        <v>5000</v>
      </c>
      <c r="M19" s="140"/>
      <c r="N19" s="139">
        <v>5000</v>
      </c>
      <c r="O19" s="140"/>
      <c r="P19" s="24">
        <f t="shared" si="10"/>
        <v>25000</v>
      </c>
    </row>
    <row r="20" spans="1:16" ht="15" customHeight="1" x14ac:dyDescent="0.25">
      <c r="A20" s="136" t="s">
        <v>51</v>
      </c>
      <c r="B20" s="137"/>
      <c r="C20" s="137"/>
      <c r="D20" s="137"/>
      <c r="E20" s="138"/>
      <c r="F20" s="139">
        <v>7000</v>
      </c>
      <c r="G20" s="140"/>
      <c r="H20" s="139">
        <v>7000</v>
      </c>
      <c r="I20" s="140"/>
      <c r="J20" s="139">
        <v>7000</v>
      </c>
      <c r="K20" s="140"/>
      <c r="L20" s="139">
        <v>5000</v>
      </c>
      <c r="M20" s="140"/>
      <c r="N20" s="139">
        <v>5000</v>
      </c>
      <c r="O20" s="140"/>
      <c r="P20" s="24">
        <f t="shared" si="10"/>
        <v>31000</v>
      </c>
    </row>
    <row r="21" spans="1:16" ht="15" customHeight="1" x14ac:dyDescent="0.25">
      <c r="A21" s="136"/>
      <c r="B21" s="137"/>
      <c r="C21" s="137"/>
      <c r="D21" s="137"/>
      <c r="E21" s="138"/>
      <c r="F21" s="139"/>
      <c r="G21" s="140"/>
      <c r="H21" s="139"/>
      <c r="I21" s="140"/>
      <c r="J21" s="139"/>
      <c r="K21" s="140"/>
      <c r="L21" s="139"/>
      <c r="M21" s="140"/>
      <c r="N21" s="139"/>
      <c r="O21" s="140"/>
      <c r="P21" s="24">
        <f t="shared" si="10"/>
        <v>0</v>
      </c>
    </row>
    <row r="22" spans="1:16" ht="15" customHeight="1" x14ac:dyDescent="0.25">
      <c r="A22" s="171"/>
      <c r="B22" s="172"/>
      <c r="C22" s="172"/>
      <c r="D22" s="172"/>
      <c r="E22" s="173"/>
      <c r="F22" s="174"/>
      <c r="G22" s="175"/>
      <c r="H22" s="174"/>
      <c r="I22" s="175"/>
      <c r="J22" s="174"/>
      <c r="K22" s="175"/>
      <c r="L22" s="174"/>
      <c r="M22" s="175"/>
      <c r="N22" s="174"/>
      <c r="O22" s="175"/>
      <c r="P22" s="24">
        <f t="shared" si="10"/>
        <v>0</v>
      </c>
    </row>
    <row r="23" spans="1:16" ht="15" customHeight="1" x14ac:dyDescent="0.25">
      <c r="A23" s="141"/>
      <c r="B23" s="142"/>
      <c r="C23" s="142"/>
      <c r="D23" s="142"/>
      <c r="E23" s="143"/>
      <c r="F23" s="144"/>
      <c r="G23" s="145"/>
      <c r="H23" s="144"/>
      <c r="I23" s="145"/>
      <c r="J23" s="144"/>
      <c r="K23" s="145"/>
      <c r="L23" s="144"/>
      <c r="M23" s="145"/>
      <c r="N23" s="144"/>
      <c r="O23" s="145"/>
      <c r="P23" s="24">
        <f t="shared" si="10"/>
        <v>0</v>
      </c>
    </row>
    <row r="24" spans="1:16" ht="15" customHeight="1" x14ac:dyDescent="0.25">
      <c r="A24" s="129" t="s">
        <v>7</v>
      </c>
      <c r="B24" s="130"/>
      <c r="C24" s="130"/>
      <c r="D24" s="130"/>
      <c r="E24" s="131"/>
      <c r="F24" s="132">
        <f>SUM(F18:G23)</f>
        <v>15000</v>
      </c>
      <c r="G24" s="133"/>
      <c r="H24" s="222">
        <f>SUM(H18:I23)</f>
        <v>15000</v>
      </c>
      <c r="I24" s="133"/>
      <c r="J24" s="222">
        <f>SUM(J18:K23)</f>
        <v>15000</v>
      </c>
      <c r="K24" s="133"/>
      <c r="L24" s="222">
        <f>SUM(L18:M23)</f>
        <v>13000</v>
      </c>
      <c r="M24" s="133"/>
      <c r="N24" s="222">
        <f>SUM(N18:O23)</f>
        <v>13000</v>
      </c>
      <c r="O24" s="133"/>
      <c r="P24" s="14">
        <f>SUM(P18:P23)</f>
        <v>71000</v>
      </c>
    </row>
    <row r="25" spans="1:16" ht="15" customHeight="1" x14ac:dyDescent="0.25">
      <c r="A25" s="134" t="s">
        <v>11</v>
      </c>
      <c r="B25" s="135"/>
      <c r="C25" s="135"/>
      <c r="D25" s="135"/>
      <c r="E25" s="135"/>
      <c r="F25" s="135"/>
      <c r="G25" s="135"/>
      <c r="H25" s="135"/>
      <c r="I25" s="135"/>
      <c r="J25" s="135"/>
      <c r="K25" s="135"/>
      <c r="L25" s="135"/>
      <c r="M25" s="135"/>
      <c r="N25" s="135"/>
      <c r="O25" s="135"/>
      <c r="P25" s="356"/>
    </row>
    <row r="26" spans="1:16" ht="15" customHeight="1" x14ac:dyDescent="0.25">
      <c r="A26" s="136" t="s">
        <v>20</v>
      </c>
      <c r="B26" s="137"/>
      <c r="C26" s="137"/>
      <c r="D26" s="137"/>
      <c r="E26" s="138"/>
      <c r="F26" s="139">
        <v>7000</v>
      </c>
      <c r="G26" s="140"/>
      <c r="H26" s="139"/>
      <c r="I26" s="140"/>
      <c r="J26" s="139"/>
      <c r="K26" s="140"/>
      <c r="L26" s="139"/>
      <c r="M26" s="140"/>
      <c r="N26" s="139"/>
      <c r="O26" s="140"/>
      <c r="P26" s="25">
        <f>SUM(F26:O26)</f>
        <v>7000</v>
      </c>
    </row>
    <row r="27" spans="1:16" s="1" customFormat="1" ht="15" customHeight="1" x14ac:dyDescent="0.25">
      <c r="A27" s="136"/>
      <c r="B27" s="137"/>
      <c r="C27" s="137"/>
      <c r="D27" s="137"/>
      <c r="E27" s="138"/>
      <c r="F27" s="139"/>
      <c r="G27" s="140"/>
      <c r="H27" s="139"/>
      <c r="I27" s="140"/>
      <c r="J27" s="139"/>
      <c r="K27" s="140"/>
      <c r="L27" s="139"/>
      <c r="M27" s="140"/>
      <c r="N27" s="139"/>
      <c r="O27" s="140"/>
      <c r="P27" s="25">
        <f>SUM(F27:O27)</f>
        <v>0</v>
      </c>
    </row>
    <row r="28" spans="1:16" s="1" customFormat="1" ht="15" customHeight="1" x14ac:dyDescent="0.25">
      <c r="A28" s="141"/>
      <c r="B28" s="142"/>
      <c r="C28" s="142"/>
      <c r="D28" s="142"/>
      <c r="E28" s="143"/>
      <c r="F28" s="144"/>
      <c r="G28" s="145"/>
      <c r="H28" s="144"/>
      <c r="I28" s="145"/>
      <c r="J28" s="144"/>
      <c r="K28" s="145"/>
      <c r="L28" s="144"/>
      <c r="M28" s="145"/>
      <c r="N28" s="144"/>
      <c r="O28" s="145"/>
      <c r="P28" s="25">
        <f>SUM(F28:O28)</f>
        <v>0</v>
      </c>
    </row>
    <row r="29" spans="1:16" s="1" customFormat="1" ht="15" customHeight="1" x14ac:dyDescent="0.25">
      <c r="A29" s="129" t="s">
        <v>12</v>
      </c>
      <c r="B29" s="130"/>
      <c r="C29" s="130"/>
      <c r="D29" s="130"/>
      <c r="E29" s="131"/>
      <c r="F29" s="132">
        <f>SUM(F26:G28)</f>
        <v>7000</v>
      </c>
      <c r="G29" s="133"/>
      <c r="H29" s="222">
        <f>SUM(H26:I28)</f>
        <v>0</v>
      </c>
      <c r="I29" s="133"/>
      <c r="J29" s="222">
        <f>SUM(J26:K28)</f>
        <v>0</v>
      </c>
      <c r="K29" s="133"/>
      <c r="L29" s="222">
        <f>SUM(L26:M28)</f>
        <v>0</v>
      </c>
      <c r="M29" s="133"/>
      <c r="N29" s="222">
        <f>SUM(N26:O28)</f>
        <v>0</v>
      </c>
      <c r="O29" s="133"/>
      <c r="P29" s="14">
        <f>SUM(P26:P28)</f>
        <v>7000</v>
      </c>
    </row>
    <row r="30" spans="1:16" ht="15" customHeight="1" x14ac:dyDescent="0.25">
      <c r="A30" s="134" t="s">
        <v>29</v>
      </c>
      <c r="B30" s="135"/>
      <c r="C30" s="135"/>
      <c r="D30" s="135"/>
      <c r="E30" s="135"/>
      <c r="F30" s="135"/>
      <c r="G30" s="135"/>
      <c r="H30" s="135"/>
      <c r="I30" s="135"/>
      <c r="J30" s="135"/>
      <c r="K30" s="135"/>
      <c r="L30" s="135"/>
      <c r="M30" s="135"/>
      <c r="N30" s="135"/>
      <c r="O30" s="135"/>
      <c r="P30" s="356"/>
    </row>
    <row r="31" spans="1:16" ht="15" customHeight="1" x14ac:dyDescent="0.25">
      <c r="A31" s="136" t="s">
        <v>52</v>
      </c>
      <c r="B31" s="137"/>
      <c r="C31" s="137"/>
      <c r="D31" s="137"/>
      <c r="E31" s="138"/>
      <c r="F31" s="139"/>
      <c r="G31" s="140"/>
      <c r="H31" s="139"/>
      <c r="I31" s="140"/>
      <c r="J31" s="139">
        <v>4000</v>
      </c>
      <c r="K31" s="140"/>
      <c r="L31" s="139">
        <v>4200</v>
      </c>
      <c r="M31" s="140"/>
      <c r="N31" s="139">
        <v>5300</v>
      </c>
      <c r="O31" s="140"/>
      <c r="P31" s="25">
        <f>SUM(F31:O31)</f>
        <v>13500</v>
      </c>
    </row>
    <row r="32" spans="1:16" s="1" customFormat="1" ht="15" customHeight="1" x14ac:dyDescent="0.25">
      <c r="A32" s="136" t="s">
        <v>62</v>
      </c>
      <c r="B32" s="137"/>
      <c r="C32" s="137"/>
      <c r="D32" s="137"/>
      <c r="E32" s="138"/>
      <c r="F32" s="139"/>
      <c r="G32" s="140"/>
      <c r="H32" s="139"/>
      <c r="I32" s="140"/>
      <c r="J32" s="139">
        <v>1800</v>
      </c>
      <c r="K32" s="140"/>
      <c r="L32" s="139">
        <v>2000</v>
      </c>
      <c r="M32" s="140"/>
      <c r="N32" s="139">
        <v>2400</v>
      </c>
      <c r="O32" s="140"/>
      <c r="P32" s="25">
        <f>SUM(F32:O32)</f>
        <v>6200</v>
      </c>
    </row>
    <row r="33" spans="1:19" s="1" customFormat="1" ht="15" customHeight="1" x14ac:dyDescent="0.25">
      <c r="A33" s="141"/>
      <c r="B33" s="142"/>
      <c r="C33" s="142"/>
      <c r="D33" s="142"/>
      <c r="E33" s="143"/>
      <c r="F33" s="144"/>
      <c r="G33" s="145"/>
      <c r="H33" s="144"/>
      <c r="I33" s="145"/>
      <c r="J33" s="144"/>
      <c r="K33" s="145"/>
      <c r="L33" s="144"/>
      <c r="M33" s="145"/>
      <c r="N33" s="144"/>
      <c r="O33" s="145"/>
      <c r="P33" s="25">
        <f>SUM(F33:O33)</f>
        <v>0</v>
      </c>
    </row>
    <row r="34" spans="1:19" s="1" customFormat="1" ht="15" customHeight="1" x14ac:dyDescent="0.25">
      <c r="A34" s="129" t="s">
        <v>8</v>
      </c>
      <c r="B34" s="130"/>
      <c r="C34" s="130"/>
      <c r="D34" s="130"/>
      <c r="E34" s="131"/>
      <c r="F34" s="132">
        <f>SUM(F31:G33)</f>
        <v>0</v>
      </c>
      <c r="G34" s="133"/>
      <c r="H34" s="222">
        <f>SUM(H31:I33)</f>
        <v>0</v>
      </c>
      <c r="I34" s="133"/>
      <c r="J34" s="222">
        <f>SUM(J31:K33)</f>
        <v>5800</v>
      </c>
      <c r="K34" s="133"/>
      <c r="L34" s="222">
        <f>SUM(L31:M33)</f>
        <v>6200</v>
      </c>
      <c r="M34" s="133"/>
      <c r="N34" s="222">
        <f>SUM(N31:O33)</f>
        <v>7700</v>
      </c>
      <c r="O34" s="133"/>
      <c r="P34" s="14">
        <f>SUM(P31:P33)</f>
        <v>19700</v>
      </c>
    </row>
    <row r="35" spans="1:19" ht="15" customHeight="1" x14ac:dyDescent="0.25">
      <c r="A35" s="206" t="s">
        <v>28</v>
      </c>
      <c r="B35" s="207"/>
      <c r="C35" s="207"/>
      <c r="D35" s="207"/>
      <c r="E35" s="207"/>
      <c r="F35" s="207"/>
      <c r="G35" s="207"/>
      <c r="H35" s="207"/>
      <c r="I35" s="207"/>
      <c r="J35" s="207"/>
      <c r="K35" s="207"/>
      <c r="L35" s="207"/>
      <c r="M35" s="207"/>
      <c r="N35" s="207"/>
      <c r="O35" s="207"/>
      <c r="P35" s="208"/>
    </row>
    <row r="36" spans="1:19" ht="15" customHeight="1" x14ac:dyDescent="0.25">
      <c r="A36" s="136" t="s">
        <v>69</v>
      </c>
      <c r="B36" s="137"/>
      <c r="C36" s="137"/>
      <c r="D36" s="137"/>
      <c r="E36" s="137"/>
      <c r="F36" s="357"/>
      <c r="G36" s="358"/>
      <c r="H36" s="357">
        <f>100*80</f>
        <v>8000</v>
      </c>
      <c r="I36" s="358"/>
      <c r="J36" s="357">
        <f>150*80</f>
        <v>12000</v>
      </c>
      <c r="K36" s="358"/>
      <c r="L36" s="357">
        <f>200*80</f>
        <v>16000</v>
      </c>
      <c r="M36" s="358"/>
      <c r="N36" s="357">
        <f>100*80</f>
        <v>8000</v>
      </c>
      <c r="O36" s="358"/>
      <c r="P36" s="25">
        <f>SUM(F36:O36)</f>
        <v>44000</v>
      </c>
    </row>
    <row r="37" spans="1:19" ht="15" customHeight="1" x14ac:dyDescent="0.25">
      <c r="A37" s="146" t="s">
        <v>70</v>
      </c>
      <c r="B37" s="147"/>
      <c r="C37" s="147"/>
      <c r="D37" s="147"/>
      <c r="E37" s="147"/>
      <c r="F37" s="361">
        <v>5000</v>
      </c>
      <c r="G37" s="362"/>
      <c r="H37" s="361">
        <v>5150</v>
      </c>
      <c r="I37" s="362"/>
      <c r="J37" s="361"/>
      <c r="K37" s="362"/>
      <c r="L37" s="361"/>
      <c r="M37" s="362"/>
      <c r="N37" s="361"/>
      <c r="O37" s="362"/>
      <c r="P37" s="25">
        <f>SUM(F37:O37)</f>
        <v>10150</v>
      </c>
    </row>
    <row r="38" spans="1:19" ht="15" customHeight="1" x14ac:dyDescent="0.25">
      <c r="A38" s="141" t="s">
        <v>64</v>
      </c>
      <c r="B38" s="142"/>
      <c r="C38" s="142"/>
      <c r="D38" s="142"/>
      <c r="E38" s="142"/>
      <c r="F38" s="359"/>
      <c r="G38" s="360"/>
      <c r="H38" s="359">
        <v>2000</v>
      </c>
      <c r="I38" s="360"/>
      <c r="J38" s="359">
        <v>2000</v>
      </c>
      <c r="K38" s="360"/>
      <c r="L38" s="359">
        <v>2000</v>
      </c>
      <c r="M38" s="360"/>
      <c r="N38" s="359">
        <v>2000</v>
      </c>
      <c r="O38" s="360"/>
      <c r="P38" s="25">
        <f>SUM(F38:O38)</f>
        <v>8000</v>
      </c>
    </row>
    <row r="39" spans="1:19" ht="15" customHeight="1" x14ac:dyDescent="0.25">
      <c r="A39" s="129" t="s">
        <v>22</v>
      </c>
      <c r="B39" s="130"/>
      <c r="C39" s="130"/>
      <c r="D39" s="130"/>
      <c r="E39" s="131"/>
      <c r="F39" s="222">
        <f>SUM(F36:G38)</f>
        <v>5000</v>
      </c>
      <c r="G39" s="133"/>
      <c r="H39" s="222">
        <f>SUM(H36:I38)</f>
        <v>15150</v>
      </c>
      <c r="I39" s="133"/>
      <c r="J39" s="222">
        <f>SUM(J36:K38)</f>
        <v>14000</v>
      </c>
      <c r="K39" s="133"/>
      <c r="L39" s="222">
        <f>SUM(L36:M38)</f>
        <v>18000</v>
      </c>
      <c r="M39" s="133"/>
      <c r="N39" s="222">
        <f>SUM(N36:O38)</f>
        <v>10000</v>
      </c>
      <c r="O39" s="133"/>
      <c r="P39" s="14">
        <f>SUM(P36:P38)</f>
        <v>62150</v>
      </c>
    </row>
    <row r="40" spans="1:19" ht="15" customHeight="1" x14ac:dyDescent="0.25">
      <c r="A40" s="206" t="s">
        <v>61</v>
      </c>
      <c r="B40" s="207"/>
      <c r="C40" s="207"/>
      <c r="D40" s="207"/>
      <c r="E40" s="207"/>
      <c r="F40" s="207"/>
      <c r="G40" s="207"/>
      <c r="H40" s="207"/>
      <c r="I40" s="207"/>
      <c r="J40" s="207"/>
      <c r="K40" s="207"/>
      <c r="L40" s="207"/>
      <c r="M40" s="207"/>
      <c r="N40" s="207"/>
      <c r="O40" s="207"/>
      <c r="P40" s="208"/>
    </row>
    <row r="41" spans="1:19" ht="15" customHeight="1" x14ac:dyDescent="0.25">
      <c r="A41" s="363" t="s">
        <v>53</v>
      </c>
      <c r="B41" s="364"/>
      <c r="C41" s="365" t="s">
        <v>32</v>
      </c>
      <c r="D41" s="365"/>
      <c r="E41" s="365"/>
      <c r="F41" s="377">
        <v>15000</v>
      </c>
      <c r="G41" s="402"/>
      <c r="H41" s="377">
        <v>2000</v>
      </c>
      <c r="I41" s="402"/>
      <c r="J41" s="377">
        <v>6000</v>
      </c>
      <c r="K41" s="402"/>
      <c r="L41" s="377">
        <v>2000</v>
      </c>
      <c r="M41" s="402"/>
      <c r="N41" s="377">
        <v>2000</v>
      </c>
      <c r="O41" s="402"/>
      <c r="P41" s="36">
        <f t="shared" ref="P41:P52" si="11">SUM(F41:O41)</f>
        <v>27000</v>
      </c>
      <c r="Q41" s="13"/>
      <c r="R41" s="4"/>
      <c r="S41" s="4"/>
    </row>
    <row r="42" spans="1:19" ht="15" customHeight="1" x14ac:dyDescent="0.25">
      <c r="A42" s="375" t="s">
        <v>78</v>
      </c>
      <c r="B42" s="376"/>
      <c r="C42" s="365" t="s">
        <v>33</v>
      </c>
      <c r="D42" s="365"/>
      <c r="E42" s="365"/>
      <c r="F42" s="403">
        <v>4500</v>
      </c>
      <c r="G42" s="404"/>
      <c r="H42" s="403">
        <v>600</v>
      </c>
      <c r="I42" s="404"/>
      <c r="J42" s="403">
        <v>1800</v>
      </c>
      <c r="K42" s="404"/>
      <c r="L42" s="403">
        <v>600</v>
      </c>
      <c r="M42" s="404"/>
      <c r="N42" s="403">
        <v>600</v>
      </c>
      <c r="O42" s="404"/>
      <c r="P42" s="27">
        <f t="shared" si="11"/>
        <v>8100</v>
      </c>
      <c r="Q42" s="13"/>
      <c r="R42" s="4"/>
      <c r="S42" s="4"/>
    </row>
    <row r="43" spans="1:19" ht="15" customHeight="1" x14ac:dyDescent="0.25">
      <c r="A43" s="375"/>
      <c r="B43" s="376"/>
      <c r="C43" s="372" t="s">
        <v>38</v>
      </c>
      <c r="D43" s="372"/>
      <c r="E43" s="372"/>
      <c r="F43" s="373">
        <f>SUM(F41:G42)</f>
        <v>19500</v>
      </c>
      <c r="G43" s="374"/>
      <c r="H43" s="373">
        <f>SUM(H41:I42)</f>
        <v>2600</v>
      </c>
      <c r="I43" s="374"/>
      <c r="J43" s="373">
        <f>SUM(J41:K42)</f>
        <v>7800</v>
      </c>
      <c r="K43" s="374"/>
      <c r="L43" s="373">
        <f>SUM(L41:M42)</f>
        <v>2600</v>
      </c>
      <c r="M43" s="374"/>
      <c r="N43" s="373">
        <f>SUM(N41:O42)</f>
        <v>2600</v>
      </c>
      <c r="O43" s="374"/>
      <c r="P43" s="38">
        <f t="shared" si="11"/>
        <v>35100</v>
      </c>
      <c r="Q43" s="13"/>
      <c r="R43" s="4"/>
      <c r="S43" s="4"/>
    </row>
    <row r="44" spans="1:19" ht="15" customHeight="1" x14ac:dyDescent="0.3">
      <c r="A44" s="375"/>
      <c r="B44" s="376"/>
      <c r="C44" s="379" t="s">
        <v>42</v>
      </c>
      <c r="D44" s="379"/>
      <c r="E44" s="379"/>
      <c r="F44" s="330">
        <f>IF(F43&gt;25000,25000,F43)</f>
        <v>19500</v>
      </c>
      <c r="G44" s="331"/>
      <c r="H44" s="330">
        <f>IF(F43+H43&lt;25000,H43,IF((25000-F43)&lt;0,0,25000-F43))</f>
        <v>2600</v>
      </c>
      <c r="I44" s="331"/>
      <c r="J44" s="330">
        <f>IF(F43+H43+J43&lt;25000,J43,IF((25000-(F43+H43))&lt;0,0,25000-(F43+H43)))</f>
        <v>2900</v>
      </c>
      <c r="K44" s="331"/>
      <c r="L44" s="330">
        <f>IF(F43+H43+J43+L43&lt;25000,L43,IF((25000-(F43+H43+J43))&lt;0,0,25000-(F43+H43+J43)))</f>
        <v>0</v>
      </c>
      <c r="M44" s="331"/>
      <c r="N44" s="330">
        <f>IF(F43+H43+J43+L43+N43&lt;25000,N43,IF((25000-(F43+H43+J43+L43))&lt;0,0,25000-(F43+H43+J43+L43)))</f>
        <v>0</v>
      </c>
      <c r="O44" s="331"/>
      <c r="P44" s="37">
        <f t="shared" si="11"/>
        <v>25000</v>
      </c>
      <c r="Q44" s="13"/>
      <c r="R44" s="4"/>
      <c r="S44" s="4"/>
    </row>
    <row r="45" spans="1:19" ht="15" customHeight="1" x14ac:dyDescent="0.25">
      <c r="A45" s="368" t="s">
        <v>54</v>
      </c>
      <c r="B45" s="369"/>
      <c r="C45" s="370" t="s">
        <v>34</v>
      </c>
      <c r="D45" s="370"/>
      <c r="E45" s="371"/>
      <c r="F45" s="377">
        <v>35000</v>
      </c>
      <c r="G45" s="402"/>
      <c r="H45" s="377">
        <v>10000</v>
      </c>
      <c r="I45" s="402"/>
      <c r="J45" s="377">
        <v>20000</v>
      </c>
      <c r="K45" s="402"/>
      <c r="L45" s="377">
        <v>10000</v>
      </c>
      <c r="M45" s="402"/>
      <c r="N45" s="377">
        <v>10000</v>
      </c>
      <c r="O45" s="402"/>
      <c r="P45" s="36">
        <f t="shared" si="11"/>
        <v>85000</v>
      </c>
      <c r="Q45" s="13"/>
      <c r="R45" s="2"/>
      <c r="S45" s="2"/>
    </row>
    <row r="46" spans="1:19" ht="15" customHeight="1" x14ac:dyDescent="0.25">
      <c r="A46" s="375" t="s">
        <v>79</v>
      </c>
      <c r="B46" s="376"/>
      <c r="C46" s="365" t="s">
        <v>35</v>
      </c>
      <c r="D46" s="365"/>
      <c r="E46" s="383"/>
      <c r="F46" s="403">
        <v>5250</v>
      </c>
      <c r="G46" s="404"/>
      <c r="H46" s="403">
        <v>1500</v>
      </c>
      <c r="I46" s="404"/>
      <c r="J46" s="403">
        <v>3000</v>
      </c>
      <c r="K46" s="404"/>
      <c r="L46" s="403">
        <v>1500</v>
      </c>
      <c r="M46" s="404"/>
      <c r="N46" s="403">
        <v>1500</v>
      </c>
      <c r="O46" s="404"/>
      <c r="P46" s="27">
        <f t="shared" si="11"/>
        <v>12750</v>
      </c>
      <c r="Q46" s="13"/>
      <c r="R46" s="2"/>
      <c r="S46" s="2"/>
    </row>
    <row r="47" spans="1:19" ht="15" customHeight="1" x14ac:dyDescent="0.25">
      <c r="A47" s="375"/>
      <c r="B47" s="376"/>
      <c r="C47" s="372" t="s">
        <v>39</v>
      </c>
      <c r="D47" s="372"/>
      <c r="E47" s="380"/>
      <c r="F47" s="373">
        <f>SUM(F45:G46)</f>
        <v>40250</v>
      </c>
      <c r="G47" s="374"/>
      <c r="H47" s="373">
        <f>SUM(H45:I46)</f>
        <v>11500</v>
      </c>
      <c r="I47" s="374"/>
      <c r="J47" s="373">
        <f>SUM(J45:K46)</f>
        <v>23000</v>
      </c>
      <c r="K47" s="374"/>
      <c r="L47" s="373">
        <f>SUM(L45:M46)</f>
        <v>11500</v>
      </c>
      <c r="M47" s="374"/>
      <c r="N47" s="373">
        <f>SUM(N45:O46)</f>
        <v>11500</v>
      </c>
      <c r="O47" s="374"/>
      <c r="P47" s="38">
        <f>SUM(F47:O47)</f>
        <v>97750</v>
      </c>
      <c r="Q47" s="13"/>
      <c r="R47" s="2"/>
      <c r="S47" s="2"/>
    </row>
    <row r="48" spans="1:19" ht="15" customHeight="1" x14ac:dyDescent="0.3">
      <c r="A48" s="381"/>
      <c r="B48" s="382"/>
      <c r="C48" s="379" t="s">
        <v>42</v>
      </c>
      <c r="D48" s="379"/>
      <c r="E48" s="384"/>
      <c r="F48" s="330">
        <f>IF(F47&gt;25000,25000,F47)</f>
        <v>25000</v>
      </c>
      <c r="G48" s="331"/>
      <c r="H48" s="330">
        <f>IF(F47+H47&lt;25000,H47,IF((25000-F47)&lt;0,0,25000-F47))</f>
        <v>0</v>
      </c>
      <c r="I48" s="331"/>
      <c r="J48" s="330">
        <f>IF(F47+H47+J47&lt;25000,J47,IF((25000-(F47+H47))&lt;0,0,25000-(F47+H47)))</f>
        <v>0</v>
      </c>
      <c r="K48" s="331"/>
      <c r="L48" s="330">
        <f>IF(F47+H47+J47+L47&lt;25000,L47,IF((25000-(F47+H47+J47))&lt;0,0,25000-(F47+H47+J47)))</f>
        <v>0</v>
      </c>
      <c r="M48" s="331"/>
      <c r="N48" s="330">
        <f>IF(F47+H47+J47+L47+N47&lt;25000,N47,IF((25000-(F47+H47+J47+L47))&lt;0,0,25000-(F47+H47+J47+L47)))</f>
        <v>0</v>
      </c>
      <c r="O48" s="331"/>
      <c r="P48" s="37">
        <f t="shared" si="11"/>
        <v>25000</v>
      </c>
      <c r="Q48" s="13"/>
      <c r="R48" s="2"/>
      <c r="S48" s="2"/>
    </row>
    <row r="49" spans="1:19" ht="15" customHeight="1" x14ac:dyDescent="0.25">
      <c r="A49" s="368" t="s">
        <v>55</v>
      </c>
      <c r="B49" s="369"/>
      <c r="C49" s="370" t="s">
        <v>36</v>
      </c>
      <c r="D49" s="370"/>
      <c r="E49" s="371"/>
      <c r="F49" s="366"/>
      <c r="G49" s="367"/>
      <c r="H49" s="366"/>
      <c r="I49" s="367"/>
      <c r="J49" s="366"/>
      <c r="K49" s="367"/>
      <c r="L49" s="366"/>
      <c r="M49" s="367"/>
      <c r="N49" s="366"/>
      <c r="O49" s="367"/>
      <c r="P49" s="36">
        <f t="shared" si="11"/>
        <v>0</v>
      </c>
      <c r="Q49" s="13"/>
      <c r="R49" s="2"/>
      <c r="S49" s="2"/>
    </row>
    <row r="50" spans="1:19" ht="15" customHeight="1" x14ac:dyDescent="0.25">
      <c r="A50" s="375" t="s">
        <v>41</v>
      </c>
      <c r="B50" s="376"/>
      <c r="C50" s="389" t="s">
        <v>37</v>
      </c>
      <c r="D50" s="389"/>
      <c r="E50" s="390"/>
      <c r="F50" s="377"/>
      <c r="G50" s="378"/>
      <c r="H50" s="377"/>
      <c r="I50" s="378"/>
      <c r="J50" s="377"/>
      <c r="K50" s="378"/>
      <c r="L50" s="377"/>
      <c r="M50" s="378"/>
      <c r="N50" s="377"/>
      <c r="O50" s="378"/>
      <c r="P50" s="27">
        <f t="shared" si="11"/>
        <v>0</v>
      </c>
      <c r="Q50" s="13"/>
      <c r="R50" s="2"/>
      <c r="S50" s="2"/>
    </row>
    <row r="51" spans="1:19" ht="15" customHeight="1" x14ac:dyDescent="0.25">
      <c r="A51" s="375"/>
      <c r="B51" s="376"/>
      <c r="C51" s="386" t="s">
        <v>40</v>
      </c>
      <c r="D51" s="386"/>
      <c r="E51" s="386"/>
      <c r="F51" s="387">
        <f>SUM(F49:G50)</f>
        <v>0</v>
      </c>
      <c r="G51" s="388"/>
      <c r="H51" s="387">
        <f>SUM(H49:I50)</f>
        <v>0</v>
      </c>
      <c r="I51" s="388"/>
      <c r="J51" s="387">
        <f>SUM(J49:K50)</f>
        <v>0</v>
      </c>
      <c r="K51" s="388"/>
      <c r="L51" s="387">
        <f>SUM(L49:M50)</f>
        <v>0</v>
      </c>
      <c r="M51" s="388"/>
      <c r="N51" s="387">
        <f>SUM(N49:O50)</f>
        <v>0</v>
      </c>
      <c r="O51" s="388"/>
      <c r="P51" s="38">
        <f t="shared" si="11"/>
        <v>0</v>
      </c>
      <c r="Q51" s="13"/>
      <c r="R51" s="2"/>
      <c r="S51" s="2"/>
    </row>
    <row r="52" spans="1:19" ht="15" customHeight="1" x14ac:dyDescent="0.3">
      <c r="A52" s="381"/>
      <c r="B52" s="382"/>
      <c r="C52" s="379" t="s">
        <v>42</v>
      </c>
      <c r="D52" s="379"/>
      <c r="E52" s="379"/>
      <c r="F52" s="330">
        <f>IF(F51&gt;25000,25000,F51)</f>
        <v>0</v>
      </c>
      <c r="G52" s="331"/>
      <c r="H52" s="330">
        <f>IF(F51+H51&lt;25000,H51,IF((25000-F51)&lt;0,0,25000-F51))</f>
        <v>0</v>
      </c>
      <c r="I52" s="331"/>
      <c r="J52" s="330">
        <f>IF(F51+H51+J51&lt;25000,J51,IF((25000-(F51+H51))&lt;0,0,25000-(F51+H51)))</f>
        <v>0</v>
      </c>
      <c r="K52" s="331"/>
      <c r="L52" s="330">
        <f>IF(F51+H51+J51+L51&lt;25000,L51,IF((25000-(F51+H51+J51))&lt;0,0,25000-(F51+H51+J51)))</f>
        <v>0</v>
      </c>
      <c r="M52" s="331"/>
      <c r="N52" s="330">
        <f>IF(F51+H51+J51+L51+N51&lt;25000,N51,IF((25000-(F51+H51+J51+L51))&lt;0,0,25000-(F51+H51+J51+L51)))</f>
        <v>0</v>
      </c>
      <c r="O52" s="331"/>
      <c r="P52" s="37">
        <f t="shared" si="11"/>
        <v>0</v>
      </c>
      <c r="Q52" s="13"/>
      <c r="R52" s="2"/>
      <c r="S52" s="2"/>
    </row>
    <row r="53" spans="1:19" ht="15" customHeight="1" x14ac:dyDescent="0.25">
      <c r="A53" s="223" t="s">
        <v>21</v>
      </c>
      <c r="B53" s="224"/>
      <c r="C53" s="224"/>
      <c r="D53" s="224"/>
      <c r="E53" s="224"/>
      <c r="F53" s="199">
        <f>F43+F47+F51</f>
        <v>59750</v>
      </c>
      <c r="G53" s="385"/>
      <c r="H53" s="199">
        <f>H43+H47+H51</f>
        <v>14100</v>
      </c>
      <c r="I53" s="385"/>
      <c r="J53" s="199">
        <f>J43+J47+J51</f>
        <v>30800</v>
      </c>
      <c r="K53" s="385"/>
      <c r="L53" s="199">
        <f>L43+L47+L51</f>
        <v>14100</v>
      </c>
      <c r="M53" s="385"/>
      <c r="N53" s="199">
        <f>N43+N47+N51</f>
        <v>14100</v>
      </c>
      <c r="O53" s="385"/>
      <c r="P53" s="17">
        <f>P43+P47+P52</f>
        <v>132850</v>
      </c>
    </row>
    <row r="54" spans="1:19" ht="15" customHeight="1" x14ac:dyDescent="0.25">
      <c r="A54" s="129" t="s">
        <v>42</v>
      </c>
      <c r="B54" s="130"/>
      <c r="C54" s="130"/>
      <c r="D54" s="130"/>
      <c r="E54" s="130"/>
      <c r="F54" s="222">
        <f>F44+F48+F52</f>
        <v>44500</v>
      </c>
      <c r="G54" s="132"/>
      <c r="H54" s="222">
        <f>H44+H48+H52</f>
        <v>2600</v>
      </c>
      <c r="I54" s="133"/>
      <c r="J54" s="222">
        <f>J44+J48+J52</f>
        <v>2900</v>
      </c>
      <c r="K54" s="133"/>
      <c r="L54" s="222">
        <f>L44+L48+L52</f>
        <v>0</v>
      </c>
      <c r="M54" s="133"/>
      <c r="N54" s="222">
        <f>N44+N48+N52</f>
        <v>0</v>
      </c>
      <c r="O54" s="133"/>
      <c r="P54" s="35">
        <f>SUM(F54:O54)</f>
        <v>50000</v>
      </c>
    </row>
    <row r="55" spans="1:19" ht="15" customHeight="1" x14ac:dyDescent="0.25">
      <c r="A55" s="151" t="s">
        <v>26</v>
      </c>
      <c r="B55" s="152"/>
      <c r="C55" s="152"/>
      <c r="D55" s="152"/>
      <c r="E55" s="152"/>
      <c r="F55" s="152"/>
      <c r="G55" s="152"/>
      <c r="H55" s="152"/>
      <c r="I55" s="152"/>
      <c r="J55" s="152"/>
      <c r="K55" s="152"/>
      <c r="L55" s="152"/>
      <c r="M55" s="152"/>
      <c r="N55" s="152"/>
      <c r="O55" s="152"/>
      <c r="P55" s="153"/>
    </row>
    <row r="56" spans="1:19" ht="15" customHeight="1" x14ac:dyDescent="0.25">
      <c r="A56" s="136"/>
      <c r="B56" s="137"/>
      <c r="C56" s="137"/>
      <c r="D56" s="137"/>
      <c r="E56" s="137"/>
      <c r="F56" s="139"/>
      <c r="G56" s="140"/>
      <c r="H56" s="139"/>
      <c r="I56" s="140"/>
      <c r="J56" s="139"/>
      <c r="K56" s="140"/>
      <c r="L56" s="139"/>
      <c r="M56" s="140"/>
      <c r="N56" s="139"/>
      <c r="O56" s="140"/>
      <c r="P56" s="26">
        <f>SUM(F56:O56)</f>
        <v>0</v>
      </c>
    </row>
    <row r="57" spans="1:19" ht="15" customHeight="1" x14ac:dyDescent="0.25">
      <c r="A57" s="210"/>
      <c r="B57" s="211"/>
      <c r="C57" s="211"/>
      <c r="D57" s="211"/>
      <c r="E57" s="211"/>
      <c r="F57" s="212"/>
      <c r="G57" s="213"/>
      <c r="H57" s="212"/>
      <c r="I57" s="213"/>
      <c r="J57" s="212"/>
      <c r="K57" s="213"/>
      <c r="L57" s="212"/>
      <c r="M57" s="213"/>
      <c r="N57" s="212"/>
      <c r="O57" s="213"/>
      <c r="P57" s="26">
        <f>SUM(F57:O57)</f>
        <v>0</v>
      </c>
    </row>
    <row r="58" spans="1:19" ht="15" customHeight="1" thickBot="1" x14ac:dyDescent="0.3">
      <c r="A58" s="214" t="s">
        <v>27</v>
      </c>
      <c r="B58" s="215"/>
      <c r="C58" s="215"/>
      <c r="D58" s="215"/>
      <c r="E58" s="215"/>
      <c r="F58" s="216">
        <f>SUM(F56:G57)</f>
        <v>0</v>
      </c>
      <c r="G58" s="217"/>
      <c r="H58" s="216">
        <f>SUM(H56:I57)</f>
        <v>0</v>
      </c>
      <c r="I58" s="217"/>
      <c r="J58" s="216">
        <f>SUM(J56:K57)</f>
        <v>0</v>
      </c>
      <c r="K58" s="217"/>
      <c r="L58" s="216">
        <f>SUM(L56:M57)</f>
        <v>0</v>
      </c>
      <c r="M58" s="217"/>
      <c r="N58" s="216">
        <f>SUM(N56:O57)</f>
        <v>0</v>
      </c>
      <c r="O58" s="217"/>
      <c r="P58" s="16">
        <f>SUM(P56:P57)</f>
        <v>0</v>
      </c>
    </row>
    <row r="59" spans="1:19" ht="15" customHeight="1" x14ac:dyDescent="0.25">
      <c r="A59" s="393" t="s">
        <v>9</v>
      </c>
      <c r="B59" s="394"/>
      <c r="C59" s="394"/>
      <c r="D59" s="394"/>
      <c r="E59" s="394"/>
      <c r="F59" s="395">
        <f>F16+F24+F29+F34+F39+F53+F58</f>
        <v>235646.72</v>
      </c>
      <c r="G59" s="405"/>
      <c r="H59" s="395">
        <f>H16+H24+H29+H34+H39+H53+H58</f>
        <v>196056.69</v>
      </c>
      <c r="I59" s="396"/>
      <c r="J59" s="395">
        <f>J16+J24+J29+J34+J39+J53+J58</f>
        <v>220403.95909999998</v>
      </c>
      <c r="K59" s="396"/>
      <c r="L59" s="395">
        <f>L16+L24+L29+L34+L39+L53+L58</f>
        <v>209191.14627300002</v>
      </c>
      <c r="M59" s="396"/>
      <c r="N59" s="395">
        <f>N16+N24+N29+N34+N39+N53+N58</f>
        <v>205013.82011887</v>
      </c>
      <c r="O59" s="396"/>
      <c r="P59" s="20">
        <f>SUM(F59:O59)</f>
        <v>1066312.3354918701</v>
      </c>
      <c r="Q59" s="45">
        <f>P16+P24+P29+P34+P39+P53+P58</f>
        <v>1066312.3354918701</v>
      </c>
    </row>
    <row r="60" spans="1:19" ht="15" customHeight="1" x14ac:dyDescent="0.25">
      <c r="A60" s="391" t="s">
        <v>63</v>
      </c>
      <c r="B60" s="392"/>
      <c r="C60" s="392"/>
      <c r="D60" s="392"/>
      <c r="E60" s="392"/>
      <c r="F60" s="201">
        <f>F59-F42-F46-F50</f>
        <v>225896.72</v>
      </c>
      <c r="G60" s="140"/>
      <c r="H60" s="139">
        <f>H59-H42-H46-H50</f>
        <v>193956.69</v>
      </c>
      <c r="I60" s="140"/>
      <c r="J60" s="201">
        <f>J59-J42-J46-J50</f>
        <v>215603.95909999998</v>
      </c>
      <c r="K60" s="140"/>
      <c r="L60" s="201">
        <f>L59-L42-L46-L50</f>
        <v>207091.14627300002</v>
      </c>
      <c r="M60" s="140"/>
      <c r="N60" s="139">
        <f>N59-N42-N46-N50</f>
        <v>202913.82011887</v>
      </c>
      <c r="O60" s="140"/>
      <c r="P60" s="47">
        <f>P59-P42-P46-P50</f>
        <v>1045462.3354918701</v>
      </c>
      <c r="Q60" s="45">
        <f>SUM(F60:O60)</f>
        <v>1045462.3354918701</v>
      </c>
    </row>
    <row r="61" spans="1:19" ht="15" customHeight="1" x14ac:dyDescent="0.3">
      <c r="A61" s="158" t="s">
        <v>31</v>
      </c>
      <c r="B61" s="159"/>
      <c r="C61" s="159"/>
      <c r="D61" s="159"/>
      <c r="E61" s="159"/>
      <c r="F61" s="160">
        <f>F16+F24+F34+F39+F54+F58</f>
        <v>213396.72</v>
      </c>
      <c r="G61" s="161"/>
      <c r="H61" s="160">
        <f>H16+H24+H34+H39+H54+H58</f>
        <v>184556.69</v>
      </c>
      <c r="I61" s="161"/>
      <c r="J61" s="160">
        <f>J16+J24+J34+J39+J54+J58</f>
        <v>192503.95909999998</v>
      </c>
      <c r="K61" s="161"/>
      <c r="L61" s="160">
        <f>L16+L24+L34+L39+L54+L58</f>
        <v>195091.14627300002</v>
      </c>
      <c r="M61" s="161"/>
      <c r="N61" s="160">
        <f>N16+N24+N34+N39+N54+N58</f>
        <v>190913.82011887</v>
      </c>
      <c r="O61" s="161"/>
      <c r="P61" s="11">
        <f>SUM(F61:O61)</f>
        <v>976462.33549187006</v>
      </c>
      <c r="Q61" s="46">
        <f>P58+P54+P39+P34+P24+P16</f>
        <v>976462.33549186995</v>
      </c>
      <c r="R61" s="34"/>
    </row>
    <row r="62" spans="1:19" ht="15" customHeight="1" x14ac:dyDescent="0.25">
      <c r="A62" s="223" t="s">
        <v>24</v>
      </c>
      <c r="B62" s="224"/>
      <c r="C62" s="224"/>
      <c r="D62" s="224"/>
      <c r="E62" s="28">
        <v>0.316</v>
      </c>
      <c r="F62" s="199">
        <f>F61*E62</f>
        <v>67433.363519999999</v>
      </c>
      <c r="G62" s="200"/>
      <c r="H62" s="397">
        <f>H61*E62</f>
        <v>58319.914040000003</v>
      </c>
      <c r="I62" s="398"/>
      <c r="J62" s="397">
        <f>J61*E62</f>
        <v>60831.25107559999</v>
      </c>
      <c r="K62" s="398"/>
      <c r="L62" s="397">
        <f>L61*E62</f>
        <v>61648.802222268008</v>
      </c>
      <c r="M62" s="398"/>
      <c r="N62" s="397">
        <f>N61*E62</f>
        <v>60328.767157562921</v>
      </c>
      <c r="O62" s="398"/>
      <c r="P62" s="17">
        <f>SUM(F62:O62)</f>
        <v>308562.09801543097</v>
      </c>
      <c r="Q62" s="46">
        <f>P61*E62</f>
        <v>308562.09801543097</v>
      </c>
      <c r="R62" s="34"/>
    </row>
    <row r="63" spans="1:19" ht="15" customHeight="1" thickBot="1" x14ac:dyDescent="0.3">
      <c r="A63" s="154" t="s">
        <v>30</v>
      </c>
      <c r="B63" s="155"/>
      <c r="C63" s="155"/>
      <c r="D63" s="155"/>
      <c r="E63" s="155"/>
      <c r="F63" s="156">
        <f>F59+F62</f>
        <v>303080.08351999999</v>
      </c>
      <c r="G63" s="157"/>
      <c r="H63" s="156">
        <f>H59+H62</f>
        <v>254376.60404000001</v>
      </c>
      <c r="I63" s="399"/>
      <c r="J63" s="156">
        <f>J59+J62</f>
        <v>281235.21017559996</v>
      </c>
      <c r="K63" s="399"/>
      <c r="L63" s="156">
        <f>L59+L62</f>
        <v>270839.94849526801</v>
      </c>
      <c r="M63" s="399"/>
      <c r="N63" s="156">
        <f>N59+N62</f>
        <v>265342.5872764329</v>
      </c>
      <c r="O63" s="399"/>
      <c r="P63" s="18">
        <f>SUM(F63:O63)</f>
        <v>1374874.4335073007</v>
      </c>
      <c r="Q63" s="45">
        <f>Q59+Q62</f>
        <v>1374874.4335073009</v>
      </c>
    </row>
    <row r="64" spans="1:19" s="3" customFormat="1" ht="14.4" thickTop="1" x14ac:dyDescent="0.25">
      <c r="A64" s="29"/>
    </row>
    <row r="65" spans="1:8" ht="13.8" x14ac:dyDescent="0.25">
      <c r="A65" s="203" t="s">
        <v>74</v>
      </c>
      <c r="B65" s="203"/>
      <c r="C65" s="203"/>
      <c r="D65" s="203"/>
      <c r="E65" s="203"/>
      <c r="F65" s="203"/>
      <c r="G65" s="203"/>
      <c r="H65" s="105"/>
    </row>
    <row r="66" spans="1:8" x14ac:dyDescent="0.25">
      <c r="A66" s="62"/>
      <c r="B66" s="62"/>
      <c r="C66" s="62"/>
      <c r="D66" s="62"/>
      <c r="E66" s="62"/>
      <c r="F66" s="62"/>
      <c r="G66" s="62"/>
      <c r="H66" s="62"/>
    </row>
    <row r="67" spans="1:8" ht="13.8" x14ac:dyDescent="0.25">
      <c r="A67" s="204" t="s">
        <v>45</v>
      </c>
      <c r="B67" s="204"/>
      <c r="C67" s="204"/>
      <c r="D67" s="204"/>
      <c r="E67" s="204"/>
      <c r="F67" s="204"/>
      <c r="G67" s="204"/>
      <c r="H67" s="106"/>
    </row>
    <row r="68" spans="1:8" ht="14.25" customHeight="1" x14ac:dyDescent="0.25">
      <c r="A68" s="205" t="s">
        <v>71</v>
      </c>
      <c r="B68" s="205"/>
      <c r="C68" s="205"/>
      <c r="D68" s="205"/>
      <c r="E68" s="205"/>
      <c r="F68" s="205"/>
      <c r="G68" s="205"/>
      <c r="H68" s="205"/>
    </row>
    <row r="69" spans="1:8" ht="13.8" x14ac:dyDescent="0.25">
      <c r="A69" s="106"/>
      <c r="B69" s="106"/>
      <c r="C69" s="106"/>
      <c r="D69" s="106"/>
      <c r="E69" s="106"/>
      <c r="F69" s="106"/>
      <c r="G69" s="106"/>
      <c r="H69" s="106"/>
    </row>
    <row r="70" spans="1:8" ht="12.75" customHeight="1" x14ac:dyDescent="0.25">
      <c r="A70" s="128" t="s">
        <v>46</v>
      </c>
      <c r="B70" s="128"/>
      <c r="C70" s="128"/>
      <c r="D70" s="128"/>
      <c r="E70" s="128"/>
      <c r="F70" s="128"/>
      <c r="G70" s="128"/>
      <c r="H70" s="128"/>
    </row>
    <row r="71" spans="1:8" ht="12.75" customHeight="1" x14ac:dyDescent="0.25">
      <c r="A71" s="128"/>
      <c r="B71" s="128"/>
      <c r="C71" s="128"/>
      <c r="D71" s="128"/>
      <c r="E71" s="128"/>
      <c r="F71" s="128"/>
      <c r="G71" s="128"/>
      <c r="H71" s="128"/>
    </row>
    <row r="72" spans="1:8" ht="12.75" customHeight="1" x14ac:dyDescent="0.25">
      <c r="A72" s="128"/>
      <c r="B72" s="128"/>
      <c r="C72" s="128"/>
      <c r="D72" s="128"/>
      <c r="E72" s="128"/>
      <c r="F72" s="128"/>
      <c r="G72" s="128"/>
      <c r="H72" s="128"/>
    </row>
    <row r="73" spans="1:8" ht="12.75" customHeight="1" x14ac:dyDescent="0.25">
      <c r="A73" s="128"/>
      <c r="B73" s="128"/>
      <c r="C73" s="128"/>
      <c r="D73" s="128"/>
      <c r="E73" s="128"/>
      <c r="F73" s="128"/>
      <c r="G73" s="128"/>
      <c r="H73" s="128"/>
    </row>
    <row r="74" spans="1:8" ht="13.8" x14ac:dyDescent="0.25">
      <c r="B74" s="107"/>
      <c r="C74" s="107"/>
      <c r="D74" s="107"/>
      <c r="E74" s="107"/>
      <c r="F74" s="107"/>
      <c r="G74" s="107"/>
      <c r="H74" s="107"/>
    </row>
  </sheetData>
  <mergeCells count="293">
    <mergeCell ref="A65:G65"/>
    <mergeCell ref="A68:H68"/>
    <mergeCell ref="A67:G67"/>
    <mergeCell ref="D2:N2"/>
    <mergeCell ref="D3:N3"/>
    <mergeCell ref="D4:N4"/>
    <mergeCell ref="C5:F5"/>
    <mergeCell ref="A2:B5"/>
    <mergeCell ref="A63:E63"/>
    <mergeCell ref="F63:G63"/>
    <mergeCell ref="H63:I63"/>
    <mergeCell ref="J63:K63"/>
    <mergeCell ref="L63:M63"/>
    <mergeCell ref="N63:O63"/>
    <mergeCell ref="A62:D62"/>
    <mergeCell ref="F62:G62"/>
    <mergeCell ref="H62:I62"/>
    <mergeCell ref="J62:K62"/>
    <mergeCell ref="L62:M62"/>
    <mergeCell ref="N62:O62"/>
    <mergeCell ref="A61:E61"/>
    <mergeCell ref="F61:G61"/>
    <mergeCell ref="H61:I61"/>
    <mergeCell ref="J61:K61"/>
    <mergeCell ref="L61:M61"/>
    <mergeCell ref="N61:O61"/>
    <mergeCell ref="A59:E59"/>
    <mergeCell ref="F59:G59"/>
    <mergeCell ref="H59:I59"/>
    <mergeCell ref="J59:K59"/>
    <mergeCell ref="L59:M59"/>
    <mergeCell ref="N59:O59"/>
    <mergeCell ref="A58:E58"/>
    <mergeCell ref="F58:G58"/>
    <mergeCell ref="H58:I58"/>
    <mergeCell ref="J58:K58"/>
    <mergeCell ref="L58:M58"/>
    <mergeCell ref="N58:O58"/>
    <mergeCell ref="A57:E57"/>
    <mergeCell ref="F57:G57"/>
    <mergeCell ref="H57:I57"/>
    <mergeCell ref="J57:K57"/>
    <mergeCell ref="L57:M57"/>
    <mergeCell ref="N57:O57"/>
    <mergeCell ref="A55:P55"/>
    <mergeCell ref="A56:E56"/>
    <mergeCell ref="F56:G56"/>
    <mergeCell ref="H56:I56"/>
    <mergeCell ref="J56:K56"/>
    <mergeCell ref="L56:M56"/>
    <mergeCell ref="N56:O56"/>
    <mergeCell ref="A54:E54"/>
    <mergeCell ref="F54:G54"/>
    <mergeCell ref="H54:I54"/>
    <mergeCell ref="J54:K54"/>
    <mergeCell ref="L54:M54"/>
    <mergeCell ref="N54:O54"/>
    <mergeCell ref="A53:E53"/>
    <mergeCell ref="F53:G53"/>
    <mergeCell ref="H53:I53"/>
    <mergeCell ref="J53:K53"/>
    <mergeCell ref="L53:M53"/>
    <mergeCell ref="N53:O53"/>
    <mergeCell ref="N50:O50"/>
    <mergeCell ref="C51:E51"/>
    <mergeCell ref="F51:G51"/>
    <mergeCell ref="H51:I51"/>
    <mergeCell ref="J51:K51"/>
    <mergeCell ref="L51:M51"/>
    <mergeCell ref="N51:O51"/>
    <mergeCell ref="A50:B52"/>
    <mergeCell ref="C50:E50"/>
    <mergeCell ref="F50:G50"/>
    <mergeCell ref="H50:I50"/>
    <mergeCell ref="J50:K50"/>
    <mergeCell ref="L50:M50"/>
    <mergeCell ref="C52:E52"/>
    <mergeCell ref="F52:G52"/>
    <mergeCell ref="H52:I52"/>
    <mergeCell ref="J52:K52"/>
    <mergeCell ref="L52:M52"/>
    <mergeCell ref="N52:O52"/>
    <mergeCell ref="N48:O48"/>
    <mergeCell ref="A49:B49"/>
    <mergeCell ref="C49:E49"/>
    <mergeCell ref="F49:G49"/>
    <mergeCell ref="H49:I49"/>
    <mergeCell ref="J49:K49"/>
    <mergeCell ref="L49:M49"/>
    <mergeCell ref="N49:O49"/>
    <mergeCell ref="J48:K48"/>
    <mergeCell ref="A45:B45"/>
    <mergeCell ref="C45:E45"/>
    <mergeCell ref="F45:G45"/>
    <mergeCell ref="H45:I45"/>
    <mergeCell ref="J45:K45"/>
    <mergeCell ref="L45:M45"/>
    <mergeCell ref="N45:O45"/>
    <mergeCell ref="N46:O46"/>
    <mergeCell ref="C47:E47"/>
    <mergeCell ref="F47:G47"/>
    <mergeCell ref="H47:I47"/>
    <mergeCell ref="J47:K47"/>
    <mergeCell ref="L47:M47"/>
    <mergeCell ref="N47:O47"/>
    <mergeCell ref="A46:B48"/>
    <mergeCell ref="C46:E46"/>
    <mergeCell ref="F46:G46"/>
    <mergeCell ref="H46:I46"/>
    <mergeCell ref="J46:K46"/>
    <mergeCell ref="L46:M46"/>
    <mergeCell ref="C48:E48"/>
    <mergeCell ref="F48:G48"/>
    <mergeCell ref="H48:I48"/>
    <mergeCell ref="L48:M48"/>
    <mergeCell ref="N42:O42"/>
    <mergeCell ref="C43:E43"/>
    <mergeCell ref="F43:G43"/>
    <mergeCell ref="H43:I43"/>
    <mergeCell ref="J43:K43"/>
    <mergeCell ref="L43:M43"/>
    <mergeCell ref="N43:O43"/>
    <mergeCell ref="A42:B44"/>
    <mergeCell ref="C42:E42"/>
    <mergeCell ref="F42:G42"/>
    <mergeCell ref="H42:I42"/>
    <mergeCell ref="J42:K42"/>
    <mergeCell ref="L42:M42"/>
    <mergeCell ref="C44:E44"/>
    <mergeCell ref="F44:G44"/>
    <mergeCell ref="H44:I44"/>
    <mergeCell ref="J44:K44"/>
    <mergeCell ref="L44:M44"/>
    <mergeCell ref="N44:O44"/>
    <mergeCell ref="A40:P40"/>
    <mergeCell ref="A41:B41"/>
    <mergeCell ref="C41:E41"/>
    <mergeCell ref="F41:G41"/>
    <mergeCell ref="H41:I41"/>
    <mergeCell ref="J41:K41"/>
    <mergeCell ref="L41:M41"/>
    <mergeCell ref="N41:O41"/>
    <mergeCell ref="A39:E39"/>
    <mergeCell ref="F39:G39"/>
    <mergeCell ref="H39:I39"/>
    <mergeCell ref="J39:K39"/>
    <mergeCell ref="L39:M39"/>
    <mergeCell ref="N39:O39"/>
    <mergeCell ref="A38:E38"/>
    <mergeCell ref="F38:G38"/>
    <mergeCell ref="H38:I38"/>
    <mergeCell ref="J38:K38"/>
    <mergeCell ref="L38:M38"/>
    <mergeCell ref="N38:O38"/>
    <mergeCell ref="A37:E37"/>
    <mergeCell ref="F37:G37"/>
    <mergeCell ref="H37:I37"/>
    <mergeCell ref="J37:K37"/>
    <mergeCell ref="L37:M37"/>
    <mergeCell ref="N37:O37"/>
    <mergeCell ref="A35:P35"/>
    <mergeCell ref="A36:E36"/>
    <mergeCell ref="F36:G36"/>
    <mergeCell ref="H36:I36"/>
    <mergeCell ref="J36:K36"/>
    <mergeCell ref="L36:M36"/>
    <mergeCell ref="N36:O36"/>
    <mergeCell ref="A34:E34"/>
    <mergeCell ref="F34:G34"/>
    <mergeCell ref="H34:I34"/>
    <mergeCell ref="J34:K34"/>
    <mergeCell ref="L34:M34"/>
    <mergeCell ref="N34:O34"/>
    <mergeCell ref="A33:E33"/>
    <mergeCell ref="F33:G33"/>
    <mergeCell ref="H33:I33"/>
    <mergeCell ref="J33:K33"/>
    <mergeCell ref="L33:M33"/>
    <mergeCell ref="N33:O33"/>
    <mergeCell ref="A32:E32"/>
    <mergeCell ref="F32:G32"/>
    <mergeCell ref="H32:I32"/>
    <mergeCell ref="J32:K32"/>
    <mergeCell ref="L32:M32"/>
    <mergeCell ref="N32:O32"/>
    <mergeCell ref="A30:P30"/>
    <mergeCell ref="A31:E31"/>
    <mergeCell ref="F31:G31"/>
    <mergeCell ref="H31:I31"/>
    <mergeCell ref="J31:K31"/>
    <mergeCell ref="L31:M31"/>
    <mergeCell ref="N31:O31"/>
    <mergeCell ref="A29:E29"/>
    <mergeCell ref="F29:G29"/>
    <mergeCell ref="H29:I29"/>
    <mergeCell ref="J29:K29"/>
    <mergeCell ref="L29:M29"/>
    <mergeCell ref="N29:O29"/>
    <mergeCell ref="A28:E28"/>
    <mergeCell ref="F28:G28"/>
    <mergeCell ref="H28:I28"/>
    <mergeCell ref="J28:K28"/>
    <mergeCell ref="L28:M28"/>
    <mergeCell ref="N28:O28"/>
    <mergeCell ref="A27:E27"/>
    <mergeCell ref="F27:G27"/>
    <mergeCell ref="H27:I27"/>
    <mergeCell ref="J27:K27"/>
    <mergeCell ref="L27:M27"/>
    <mergeCell ref="N27:O27"/>
    <mergeCell ref="A25:P25"/>
    <mergeCell ref="A26:E26"/>
    <mergeCell ref="F26:G26"/>
    <mergeCell ref="H26:I26"/>
    <mergeCell ref="J26:K26"/>
    <mergeCell ref="L26:M26"/>
    <mergeCell ref="N26:O26"/>
    <mergeCell ref="A24:E24"/>
    <mergeCell ref="F24:G24"/>
    <mergeCell ref="H24:I24"/>
    <mergeCell ref="J24:K24"/>
    <mergeCell ref="L24:M24"/>
    <mergeCell ref="N24:O24"/>
    <mergeCell ref="A23:E23"/>
    <mergeCell ref="F23:G23"/>
    <mergeCell ref="H23:I23"/>
    <mergeCell ref="J23:K23"/>
    <mergeCell ref="L23:M23"/>
    <mergeCell ref="N23:O23"/>
    <mergeCell ref="A22:E22"/>
    <mergeCell ref="F22:G22"/>
    <mergeCell ref="H22:I22"/>
    <mergeCell ref="J22:K22"/>
    <mergeCell ref="L22:M22"/>
    <mergeCell ref="N22:O22"/>
    <mergeCell ref="A21:E21"/>
    <mergeCell ref="F21:G21"/>
    <mergeCell ref="H21:I21"/>
    <mergeCell ref="J21:K21"/>
    <mergeCell ref="L21:M21"/>
    <mergeCell ref="N21:O21"/>
    <mergeCell ref="A20:E20"/>
    <mergeCell ref="F20:G20"/>
    <mergeCell ref="H20:I20"/>
    <mergeCell ref="J20:K20"/>
    <mergeCell ref="L20:M20"/>
    <mergeCell ref="N20:O20"/>
    <mergeCell ref="A14:C14"/>
    <mergeCell ref="A11:C11"/>
    <mergeCell ref="A12:C12"/>
    <mergeCell ref="H19:I19"/>
    <mergeCell ref="J19:K19"/>
    <mergeCell ref="L19:M19"/>
    <mergeCell ref="N19:O19"/>
    <mergeCell ref="N16:O16"/>
    <mergeCell ref="A17:P17"/>
    <mergeCell ref="A18:E18"/>
    <mergeCell ref="F18:G18"/>
    <mergeCell ref="H18:I18"/>
    <mergeCell ref="J18:K18"/>
    <mergeCell ref="L18:M18"/>
    <mergeCell ref="N18:O18"/>
    <mergeCell ref="A19:E19"/>
    <mergeCell ref="F19:G19"/>
    <mergeCell ref="A15:E15"/>
    <mergeCell ref="A16:E16"/>
    <mergeCell ref="F16:G16"/>
    <mergeCell ref="H16:I16"/>
    <mergeCell ref="J16:K16"/>
    <mergeCell ref="L16:M16"/>
    <mergeCell ref="A70:H73"/>
    <mergeCell ref="A1:P1"/>
    <mergeCell ref="H5:J5"/>
    <mergeCell ref="K5:L5"/>
    <mergeCell ref="O2:P5"/>
    <mergeCell ref="A6:P6"/>
    <mergeCell ref="A7:E7"/>
    <mergeCell ref="F7:G7"/>
    <mergeCell ref="H7:I7"/>
    <mergeCell ref="J7:K7"/>
    <mergeCell ref="L7:M7"/>
    <mergeCell ref="N7:O7"/>
    <mergeCell ref="P7:P8"/>
    <mergeCell ref="A8:O8"/>
    <mergeCell ref="A9:C9"/>
    <mergeCell ref="A10:C10"/>
    <mergeCell ref="A60:E60"/>
    <mergeCell ref="F60:G60"/>
    <mergeCell ref="H60:I60"/>
    <mergeCell ref="J60:K60"/>
    <mergeCell ref="L60:M60"/>
    <mergeCell ref="N60:O60"/>
    <mergeCell ref="A13:C13"/>
  </mergeCells>
  <printOptions horizontalCentered="1"/>
  <pageMargins left="0" right="0" top="0.25" bottom="0" header="0.3" footer="0.3"/>
  <pageSetup scale="5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1 Year Worksheet</vt:lpstr>
      <vt:lpstr>1 Year with Subcontract</vt:lpstr>
      <vt:lpstr>2 Year Worksheet</vt:lpstr>
      <vt:lpstr>3 Year Worksheet</vt:lpstr>
      <vt:lpstr>4 Year Worksheet</vt:lpstr>
      <vt:lpstr>5 Year Worksheet</vt:lpstr>
      <vt:lpstr>Sample</vt:lpstr>
      <vt:lpstr>'1 Year with Subcontract'!Print_Area</vt:lpstr>
      <vt:lpstr>'1 Year Worksheet'!Print_Area</vt:lpstr>
      <vt:lpstr>'2 Year Worksheet'!Print_Area</vt:lpstr>
      <vt:lpstr>'3 Year Worksheet'!Print_Area</vt:lpstr>
      <vt:lpstr>'4 Year Worksheet'!Print_Area</vt:lpstr>
      <vt:lpstr>'5 Year Worksheet'!Print_Area</vt:lpstr>
      <vt:lpstr>Sample!Print_Area</vt:lpstr>
    </vt:vector>
  </TitlesOfParts>
  <Company>Baylor College of Medicine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Diaz</dc:creator>
  <cp:lastModifiedBy>Angelica Diaz</cp:lastModifiedBy>
  <cp:lastPrinted>2017-01-31T21:22:52Z</cp:lastPrinted>
  <dcterms:created xsi:type="dcterms:W3CDTF">2000-10-30T20:56:12Z</dcterms:created>
  <dcterms:modified xsi:type="dcterms:W3CDTF">2021-10-13T21:29:50Z</dcterms:modified>
</cp:coreProperties>
</file>